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9 23.11.2016\Torbjørn\"/>
    </mc:Choice>
  </mc:AlternateContent>
  <bookViews>
    <workbookView xWindow="120" yWindow="1440" windowWidth="15480" windowHeight="10320"/>
  </bookViews>
  <sheets>
    <sheet name="Prosjektstatus PL gruppe" sheetId="3" r:id="rId1"/>
    <sheet name="Prosjektstatus diverse" sheetId="1" r:id="rId2"/>
    <sheet name="Prosjekt tatt i bruk" sheetId="6" r:id="rId3"/>
  </sheets>
  <definedNames>
    <definedName name="_xlnm._FilterDatabase" localSheetId="1" hidden="1">'Prosjektstatus diverse'!$A$1:$Y$212</definedName>
    <definedName name="_xlnm._FilterDatabase" localSheetId="0" hidden="1">'Prosjektstatus PL gruppe'!$A$1:$AC$76</definedName>
    <definedName name="_xlnm.Print_Area" localSheetId="2">'Prosjekt tatt i bruk'!$A$1:$N$43</definedName>
    <definedName name="_xlnm.Print_Area" localSheetId="1">'Prosjektstatus diverse'!$A$1:$S$211</definedName>
    <definedName name="_xlnm.Print_Area" localSheetId="0">'Prosjektstatus PL gruppe'!$A$1:$W$70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G7" i="6" l="1"/>
  <c r="F26" i="6" l="1"/>
  <c r="E26" i="6"/>
  <c r="F23" i="6" l="1"/>
  <c r="E23" i="6"/>
  <c r="F22" i="6" l="1"/>
  <c r="G19" i="6" l="1"/>
  <c r="G21" i="6" l="1"/>
  <c r="G22" i="6"/>
  <c r="G26" i="6" l="1"/>
  <c r="E29" i="6"/>
  <c r="F29" i="6" l="1"/>
  <c r="G5" i="6"/>
  <c r="G6" i="6"/>
  <c r="G8" i="6"/>
  <c r="G9" i="6"/>
  <c r="G10" i="6"/>
  <c r="G11" i="6"/>
  <c r="F12" i="6"/>
  <c r="G12" i="6" s="1"/>
  <c r="F13" i="6"/>
  <c r="G13" i="6" s="1"/>
  <c r="G14" i="6"/>
  <c r="G15" i="6"/>
  <c r="G16" i="6"/>
  <c r="G17" i="6"/>
  <c r="G18" i="6"/>
  <c r="G20" i="6"/>
  <c r="G28" i="6"/>
  <c r="G29" i="6" s="1"/>
  <c r="G23" i="6" l="1"/>
  <c r="A87" i="1"/>
  <c r="A180" i="1"/>
  <c r="A186" i="1"/>
  <c r="A204" i="1"/>
  <c r="A203" i="1"/>
  <c r="A197" i="1"/>
  <c r="A191" i="1"/>
  <c r="A162" i="1"/>
  <c r="A156" i="1"/>
  <c r="A142" i="1"/>
  <c r="A133" i="1"/>
  <c r="A123" i="1"/>
  <c r="A107" i="1"/>
  <c r="A106" i="1"/>
  <c r="A100" i="1"/>
  <c r="A95" i="1"/>
  <c r="A79" i="1"/>
  <c r="A71" i="1"/>
  <c r="A68" i="1"/>
  <c r="A60" i="1"/>
  <c r="A42" i="1"/>
  <c r="A27" i="1"/>
  <c r="A5" i="1"/>
  <c r="O27" i="3" l="1"/>
  <c r="R52" i="3" l="1"/>
  <c r="J63" i="3" l="1"/>
  <c r="Q63" i="3" s="1"/>
</calcChain>
</file>

<file path=xl/comments1.xml><?xml version="1.0" encoding="utf-8"?>
<comments xmlns="http://schemas.openxmlformats.org/spreadsheetml/2006/main">
  <authors>
    <author>Doke, Sheryl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<sst xmlns="http://schemas.openxmlformats.org/spreadsheetml/2006/main" count="1518" uniqueCount="630">
  <si>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</si>
  <si>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</si>
  <si>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</si>
  <si>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</si>
  <si>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</si>
  <si>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</si>
  <si>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</si>
  <si>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</si>
  <si>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</si>
  <si>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</si>
  <si>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</si>
  <si>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</si>
  <si>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</si>
  <si>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</si>
  <si>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</si>
  <si>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</si>
  <si>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</si>
  <si>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</si>
  <si>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</si>
  <si>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</si>
  <si>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</si>
  <si>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</si>
  <si>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</si>
  <si>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</si>
  <si>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</si>
  <si>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</si>
  <si>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</si>
  <si>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</si>
  <si>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</si>
  <si>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</si>
  <si>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</si>
  <si>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</si>
  <si>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</si>
  <si>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</si>
  <si>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</si>
  <si>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</si>
  <si>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</si>
  <si>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</si>
  <si>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</si>
  <si>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</si>
  <si>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</si>
  <si>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</si>
  <si>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</si>
  <si>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</si>
  <si>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</si>
  <si>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</si>
  <si>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</si>
  <si>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</si>
  <si>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</si>
  <si>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</si>
  <si>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</si>
  <si>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</si>
  <si>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</si>
  <si>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</si>
  <si>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</si>
  <si>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</si>
  <si>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</si>
  <si>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</si>
  <si>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</si>
  <si>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</si>
  <si>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</si>
  <si>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</si>
  <si>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</si>
  <si>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Public 360</t>
  </si>
  <si>
    <t>saksnr</t>
  </si>
  <si>
    <t>13/03209</t>
  </si>
  <si>
    <t>Vedtak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</si>
  <si>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</si>
  <si>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</si>
  <si>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</si>
  <si>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</si>
  <si>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</si>
  <si>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</si>
  <si>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</si>
  <si>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</si>
  <si>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</si>
  <si>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</si>
  <si>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</si>
  <si>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</si>
  <si>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</si>
  <si>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</si>
  <si>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</si>
  <si>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</si>
  <si>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</si>
  <si>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</si>
  <si>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</si>
  <si>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</si>
  <si>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</si>
  <si>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</si>
  <si>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</si>
  <si>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</si>
  <si>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</si>
  <si>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</si>
  <si>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</si>
  <si>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</si>
  <si>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</si>
  <si>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</si>
  <si>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Tone</t>
  </si>
  <si>
    <t>Branntekniske utbedringer</t>
  </si>
  <si>
    <t>K0</t>
  </si>
  <si>
    <t>K2</t>
  </si>
  <si>
    <t>høst 2015</t>
  </si>
  <si>
    <t>Ingvar</t>
  </si>
  <si>
    <t>utv.avd/ Morten</t>
  </si>
  <si>
    <t>Iglemyr svømme- og idrettshall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</si>
  <si>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</si>
  <si>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</si>
  <si>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</si>
  <si>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</si>
  <si>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</si>
  <si>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</si>
  <si>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</si>
  <si>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</si>
  <si>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</si>
  <si>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</si>
  <si>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</si>
  <si>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</si>
  <si>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</si>
  <si>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</si>
  <si>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</si>
  <si>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</si>
  <si>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</si>
  <si>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</si>
  <si>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</si>
  <si>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</si>
  <si>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</si>
  <si>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</si>
  <si>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</si>
  <si>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</si>
  <si>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</si>
  <si>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</si>
  <si>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</si>
  <si>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</si>
  <si>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</si>
  <si>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</si>
  <si>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</si>
  <si>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</si>
  <si>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</si>
  <si>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</si>
  <si>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</si>
  <si>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</si>
  <si>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</si>
  <si>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</si>
  <si>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</si>
  <si>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</si>
  <si>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</si>
  <si>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</si>
  <si>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</si>
  <si>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</si>
  <si>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</si>
  <si>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</si>
  <si>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</si>
  <si>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</si>
  <si>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</si>
  <si>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</si>
  <si>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</si>
  <si>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</si>
  <si>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</si>
  <si>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</si>
  <si>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garantifase</t>
  </si>
  <si>
    <t>Reg./anb.konk</t>
  </si>
  <si>
    <t>Buster/Christian</t>
  </si>
  <si>
    <t>Ingvar/Buster/Christian</t>
  </si>
  <si>
    <t>Bevilgning</t>
  </si>
  <si>
    <t>Ganddal skole, rehabilitering/utvidelse, ses i sammen med 4232599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</si>
  <si>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</si>
  <si>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</si>
  <si>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</si>
  <si>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</si>
  <si>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</si>
  <si>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</si>
  <si>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</si>
  <si>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</si>
  <si>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fsak 42/14 &amp; bsak 86/13</t>
  </si>
  <si>
    <t>fsak 41/14</t>
  </si>
  <si>
    <t>Andre Prosjektnr</t>
  </si>
  <si>
    <t>Bevilgning type</t>
  </si>
  <si>
    <t>prosjekt</t>
  </si>
  <si>
    <t>Godkjenning</t>
  </si>
  <si>
    <t>Prosjekt tatt i bruk</t>
  </si>
  <si>
    <t>ØP 2015, bsak 105/15</t>
  </si>
  <si>
    <t>Anbudskonkurranse pågår</t>
  </si>
  <si>
    <t>forprosjekt</t>
  </si>
  <si>
    <t>26 320*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</si>
  <si>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</si>
  <si>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</si>
  <si>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</si>
  <si>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</si>
  <si>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</si>
  <si>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</si>
  <si>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</si>
  <si>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</si>
  <si>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</si>
  <si>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</si>
  <si>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</si>
  <si>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</si>
  <si>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</si>
  <si>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</si>
  <si>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</si>
  <si>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</si>
  <si>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</si>
  <si>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</si>
  <si>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prosj./reg</t>
  </si>
  <si>
    <t>RÅ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</si>
  <si>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</si>
  <si>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</si>
  <si>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</si>
  <si>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</si>
  <si>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</si>
  <si>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</si>
  <si>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</si>
  <si>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</si>
  <si>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</si>
  <si>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</si>
  <si>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</si>
  <si>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</si>
  <si>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</si>
  <si>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</si>
  <si>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</si>
  <si>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</si>
  <si>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</si>
  <si>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</si>
  <si>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</si>
  <si>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</si>
  <si>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</si>
  <si>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</si>
  <si>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</si>
  <si>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</si>
  <si>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</si>
  <si>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</si>
  <si>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</si>
  <si>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</si>
  <si>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</si>
  <si>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</si>
  <si>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</si>
  <si>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</si>
  <si>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</si>
  <si>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</si>
  <si>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 xml:space="preserve">Utv.avd./Jarle </t>
  </si>
  <si>
    <t>Skisseprosjekt ferdig, prosjekt utsatt ihht ØP 2016</t>
  </si>
  <si>
    <t>Sandnes Havn</t>
  </si>
  <si>
    <t>Tomt kjøpt for 31 mill kr. Skisseprosjekt ferdigstilt. Prosjektet er lagt i bero</t>
  </si>
  <si>
    <t>ses i sammen med 30004 og 35003</t>
  </si>
  <si>
    <t>Lura BOAS ombygging medisinrom og kontor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</si>
  <si>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</si>
  <si>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</si>
  <si>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</si>
  <si>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</si>
  <si>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</si>
  <si>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</si>
  <si>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</si>
  <si>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</si>
  <si>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</si>
  <si>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</si>
  <si>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</si>
  <si>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</si>
  <si>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</si>
  <si>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</si>
  <si>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</si>
  <si>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</si>
  <si>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</si>
  <si>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</si>
  <si>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</si>
  <si>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</si>
  <si>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</si>
  <si>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</si>
  <si>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</si>
  <si>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</si>
  <si>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</si>
  <si>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</si>
  <si>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</si>
  <si>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</si>
  <si>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</si>
  <si>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</si>
  <si>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</si>
  <si>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</si>
  <si>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</si>
  <si>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</si>
  <si>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</si>
  <si>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</si>
  <si>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</si>
  <si>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</si>
  <si>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</si>
  <si>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</si>
  <si>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</si>
  <si>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</si>
  <si>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</si>
  <si>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</si>
  <si>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</si>
  <si>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</si>
  <si>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</si>
  <si>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</si>
  <si>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</si>
  <si>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</si>
  <si>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</si>
  <si>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</si>
  <si>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</si>
  <si>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</si>
  <si>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</si>
  <si>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</si>
  <si>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</si>
  <si>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</si>
  <si>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</si>
  <si>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</si>
  <si>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</si>
  <si>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</si>
  <si>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</si>
  <si>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</si>
  <si>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</si>
  <si>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</si>
  <si>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</si>
  <si>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</si>
  <si>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</si>
  <si>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</si>
  <si>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</si>
  <si>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</si>
  <si>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</si>
  <si>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</si>
  <si>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</si>
  <si>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</si>
  <si>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</si>
  <si>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</si>
  <si>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</si>
  <si>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</si>
  <si>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</si>
  <si>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</si>
  <si>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</si>
  <si>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</si>
  <si>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</si>
  <si>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</si>
  <si>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</si>
  <si>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</si>
  <si>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</si>
  <si>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</si>
  <si>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</si>
  <si>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</si>
  <si>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</si>
  <si>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</si>
  <si>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</si>
  <si>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Støydemping i øvingslokaler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</si>
  <si>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</si>
  <si>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</si>
  <si>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</si>
  <si>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</si>
  <si>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</si>
  <si>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</si>
  <si>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</si>
  <si>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</si>
  <si>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Energisentralen - riskahallen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</si>
  <si>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</si>
  <si>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</si>
  <si>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</si>
  <si>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</si>
  <si>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</si>
  <si>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</si>
  <si>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</si>
  <si>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</si>
  <si>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</si>
  <si>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</si>
  <si>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</si>
  <si>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</si>
  <si>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</si>
  <si>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</si>
  <si>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</si>
  <si>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</si>
  <si>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</si>
  <si>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</si>
  <si>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</si>
  <si>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</si>
  <si>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</si>
  <si>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</si>
  <si>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</si>
  <si>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</si>
  <si>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</si>
  <si>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</si>
  <si>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</si>
  <si>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</si>
  <si>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</si>
  <si>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</si>
  <si>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</si>
  <si>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</si>
  <si>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</si>
  <si>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</si>
  <si>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</si>
  <si>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</si>
  <si>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</si>
  <si>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</si>
  <si>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</si>
  <si>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</si>
  <si>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</si>
  <si>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</si>
  <si>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</si>
  <si>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</si>
  <si>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</si>
  <si>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</si>
  <si>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Utgår, oppdrag løst med mindre rep. midler omdisponeres til andre i gruppeprosjekt</t>
  </si>
  <si>
    <t>2015 tiltak på stangeland skole kjøres på minikonkurranse i sammen med 2016 tiltak</t>
  </si>
  <si>
    <t xml:space="preserve">behov for nærmere avklaring av bestilling </t>
  </si>
  <si>
    <t>K1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</si>
  <si>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</si>
  <si>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</si>
  <si>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</si>
  <si>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</si>
  <si>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</si>
  <si>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</si>
  <si>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</si>
  <si>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</si>
  <si>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</si>
  <si>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</si>
  <si>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</si>
  <si>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</si>
  <si>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</si>
  <si>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</si>
  <si>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3.kv 2016</t>
  </si>
  <si>
    <t>Rammeavtale/  minikonk. - Ivar</t>
  </si>
  <si>
    <t xml:space="preserve">Miljøtiltak, kommunale boygg </t>
  </si>
  <si>
    <t>ekstern utlysning</t>
  </si>
  <si>
    <t>rammeavtale</t>
  </si>
  <si>
    <t>Overgang ny server sd-anlegg</t>
  </si>
  <si>
    <t>prosjekttering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</si>
  <si>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</si>
  <si>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</si>
  <si>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</si>
  <si>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</si>
  <si>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</si>
  <si>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</si>
  <si>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</si>
  <si>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</si>
  <si>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uteområde Rissebærstraen bhg</t>
  </si>
  <si>
    <t>rehab Hana bhg</t>
  </si>
  <si>
    <t>Stein</t>
  </si>
  <si>
    <t>Buster</t>
  </si>
  <si>
    <t xml:space="preserve">Buster </t>
  </si>
  <si>
    <t>minikonkurranse - knut</t>
  </si>
  <si>
    <t>sommer 2016</t>
  </si>
  <si>
    <t>bydrift</t>
  </si>
  <si>
    <t>avrop</t>
  </si>
  <si>
    <t>høsten 2016</t>
  </si>
  <si>
    <t>våren 2016</t>
  </si>
  <si>
    <t>byggdrift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</si>
  <si>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</si>
  <si>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</si>
  <si>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</si>
  <si>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</si>
  <si>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</si>
  <si>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</si>
  <si>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</si>
  <si>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Grp. Prosjekt</t>
  </si>
  <si>
    <t>NN</t>
  </si>
  <si>
    <t>Rundeskogen BOAS</t>
  </si>
  <si>
    <t>Mulighetsstudie</t>
  </si>
  <si>
    <t>Anbudkonk.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</si>
  <si>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</si>
  <si>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</si>
  <si>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</si>
  <si>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</si>
  <si>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</si>
  <si>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</si>
  <si>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 xml:space="preserve">Må tiltak utføres, MRV har gitt pålegg. </t>
  </si>
  <si>
    <t>Bydrift</t>
  </si>
  <si>
    <t>Rammeavtale + Doffin</t>
  </si>
  <si>
    <t>Minikonkurranse - Ivar</t>
  </si>
  <si>
    <t>Ombygging forlegning II i Vagleleiren</t>
  </si>
  <si>
    <t>47-16</t>
  </si>
  <si>
    <t>48-16</t>
  </si>
  <si>
    <t>49-16</t>
  </si>
  <si>
    <t>50-16</t>
  </si>
  <si>
    <t>51-16</t>
  </si>
  <si>
    <t>52-16</t>
  </si>
  <si>
    <t>53-16</t>
  </si>
  <si>
    <t>55-16</t>
  </si>
  <si>
    <t>Saksnr</t>
  </si>
  <si>
    <t>Saksnr.</t>
  </si>
  <si>
    <t>56-16</t>
  </si>
  <si>
    <t>57-16</t>
  </si>
  <si>
    <t>59-16</t>
  </si>
  <si>
    <t>60-16</t>
  </si>
  <si>
    <t>61-16</t>
  </si>
  <si>
    <t>62-16</t>
  </si>
  <si>
    <t>63-16</t>
  </si>
  <si>
    <t>64-16</t>
  </si>
  <si>
    <t>16-16</t>
  </si>
  <si>
    <t>17-16</t>
  </si>
  <si>
    <t>21-16</t>
  </si>
  <si>
    <t>1.kvartal 2017</t>
  </si>
  <si>
    <t>141-15</t>
  </si>
  <si>
    <t>25-15</t>
  </si>
  <si>
    <t>BS 143/13</t>
  </si>
  <si>
    <t>157-15</t>
  </si>
  <si>
    <t>43-15</t>
  </si>
  <si>
    <t>21-15</t>
  </si>
  <si>
    <t>144-15</t>
  </si>
  <si>
    <t>120-15</t>
  </si>
  <si>
    <t>110-15</t>
  </si>
  <si>
    <t>51-15</t>
  </si>
  <si>
    <t>20-16</t>
  </si>
  <si>
    <t>78-16</t>
  </si>
  <si>
    <t>anbudskonk.</t>
  </si>
  <si>
    <t>Vagleleiren</t>
  </si>
  <si>
    <t xml:space="preserve">tomt: HUP1 på Sørbø </t>
  </si>
  <si>
    <t>Regulering, funnet fortidsminner på tomten, sendes på anbud sept/okt.</t>
  </si>
  <si>
    <t>Aug/des-16</t>
  </si>
  <si>
    <t>Prosjektet er lagt i bero i påvente av avklaring fra Sandnes havn av videre framdrift</t>
  </si>
  <si>
    <t>K0 87-16</t>
  </si>
  <si>
    <t>Kartlegging</t>
  </si>
  <si>
    <t>ny</t>
  </si>
  <si>
    <t>88-16</t>
  </si>
  <si>
    <t>91-16</t>
  </si>
  <si>
    <t>92-16</t>
  </si>
  <si>
    <t>93-16</t>
  </si>
  <si>
    <t>100-16</t>
  </si>
  <si>
    <t>Hana skole utvidelse, B21</t>
  </si>
  <si>
    <t>131-15</t>
  </si>
  <si>
    <t>stoppet</t>
  </si>
  <si>
    <t>90-16</t>
  </si>
  <si>
    <t>4.kv.2016</t>
  </si>
  <si>
    <t>utsatt til 2017</t>
  </si>
  <si>
    <t>utgår- midler omdisponert</t>
  </si>
  <si>
    <t>omdisponert</t>
  </si>
  <si>
    <t>utsatt/avventer</t>
  </si>
  <si>
    <t>Hana skole</t>
  </si>
  <si>
    <t>tomtekost 6,3 mill kr</t>
  </si>
  <si>
    <t>tomtekost 7,8 mill kr</t>
  </si>
  <si>
    <t>JA</t>
  </si>
  <si>
    <t>107-16</t>
  </si>
  <si>
    <t>108-16</t>
  </si>
  <si>
    <t>Avventer behandling av 2.tertial rapport i Bystyret for å få godkjent overføring av 600 tusen fra 26001</t>
  </si>
  <si>
    <t>Ikke startet</t>
  </si>
  <si>
    <t>Kostnadsprekk kr 267' Omdisponeres innenfor Hovedprosjekt</t>
  </si>
  <si>
    <t>Bydrift har brukt mer enn overslaget</t>
  </si>
  <si>
    <t>Kostnadsprekk kr 118' Omdisponeres innenfor Hovedprosjekt</t>
  </si>
  <si>
    <t>Ingvar/Christian</t>
  </si>
  <si>
    <t>SEKF sak 111-15</t>
  </si>
  <si>
    <t>Boligtiltak med inntil 20 (17) boenheter -Welhavens vei</t>
  </si>
  <si>
    <t>SEKF sak 63-15</t>
  </si>
  <si>
    <t>SEKF sak 123-15</t>
  </si>
  <si>
    <t>SEKF sak 100-15</t>
  </si>
  <si>
    <t>utsatt</t>
  </si>
  <si>
    <t>1-2 uker forsinket, ferdigstilles og tas i bruk uke 43.</t>
  </si>
  <si>
    <t>Ingen tilbud mottatt i anbudskonkurranse. Ny andbudskonkurranse lyses ut m/tomt</t>
  </si>
  <si>
    <t>Usikkert om prosjektet kan realisere Avklaring pågår ift. disp. og rekkefølgekrav</t>
  </si>
  <si>
    <t>prosjektering/byggefase</t>
  </si>
  <si>
    <t>Forventet kostnad henger sammen med P50 i usikkerhetsanalysen</t>
  </si>
  <si>
    <t>Utvid. 2 enhet/vedlikehold Smørbukkveien</t>
  </si>
  <si>
    <t>4 kv 17</t>
  </si>
  <si>
    <t xml:space="preserve">Underbudsjettert, tiltak må kostnadsberegnes på ny. </t>
  </si>
  <si>
    <t>Kostnadsprekk 0,10 Omdisp.s innenfor Hovedprosjekt Forv. Sluttsum pga uforutsett tilleggsarbeid.</t>
  </si>
  <si>
    <t>Utsettes til Smørbukkveien er avklart. Midler omdisp til andre påbegynte tiltak med kostnadsprekk</t>
  </si>
  <si>
    <t>1 kvart 17</t>
  </si>
  <si>
    <t>ble utsatt på grunn av melding om innsparing ifra Bystyret</t>
  </si>
  <si>
    <t>Rambøll er i gang med prosjektering av tak på 57 bygget, ses i sammmenheng med tiltakspakke drift nr 11 og 12.</t>
  </si>
  <si>
    <t>ses i sammenheng med Prosjekt 4305901 som er ferdig</t>
  </si>
  <si>
    <t>vinter 2017</t>
  </si>
  <si>
    <t>4.kvartal 16</t>
  </si>
  <si>
    <t>oppstart november 2016</t>
  </si>
  <si>
    <t>ses i sammenheng med Prosjekt 35010 som er ferdig</t>
  </si>
  <si>
    <t>oppstart nov. 2016</t>
  </si>
  <si>
    <t>Carport 11 biler Lura boas</t>
  </si>
  <si>
    <t>sept.16/jan.17</t>
  </si>
  <si>
    <t>4.kvart 16</t>
  </si>
  <si>
    <t>underprosjekt av pnr. 60005</t>
  </si>
  <si>
    <t>GF</t>
  </si>
  <si>
    <t>Lura bo- og aktivitetssenter - ombygging av stue og kjøkken, Lura 1</t>
  </si>
  <si>
    <t>ses i sammend med 4541402 SK</t>
  </si>
  <si>
    <t>138-16</t>
  </si>
  <si>
    <t>Føreløpig byggeregnskap</t>
  </si>
  <si>
    <t>4503799/60001</t>
  </si>
  <si>
    <t>legges fram i egen sak</t>
  </si>
  <si>
    <t>Bsak 83/15</t>
  </si>
  <si>
    <t>SEKF sak 42-15</t>
  </si>
  <si>
    <t>ØP 2016</t>
  </si>
  <si>
    <t xml:space="preserve"> rehab Brueland bhg</t>
  </si>
  <si>
    <t>Anbudsprossess tok langer tid en planlagt.</t>
  </si>
  <si>
    <t>omdisponere til Kyrkevollen kr 300 000</t>
  </si>
  <si>
    <t>1.kvartal.17</t>
  </si>
  <si>
    <t>Sandnes kunst- og kulturhus, bygg tilp KINOKINO</t>
  </si>
  <si>
    <t>Uteområde Stangeland skole</t>
  </si>
  <si>
    <t>Uteområde Trones skole</t>
  </si>
  <si>
    <t>Miljø Kyrkevollen skole</t>
  </si>
  <si>
    <t>Enova Austrått skole</t>
  </si>
  <si>
    <t xml:space="preserve"> Enova Kyrkjevollen skole </t>
  </si>
  <si>
    <t xml:space="preserve"> Enova Sandved skole </t>
  </si>
  <si>
    <t xml:space="preserve"> Enova Maudland skole</t>
  </si>
  <si>
    <t xml:space="preserve">Felles varmeløsning, føringsveier, Vatne driftsstasjon </t>
  </si>
  <si>
    <t>Ganddal bhg - branntekniske tiltak</t>
  </si>
  <si>
    <t>Branntek Austrått idrettshall</t>
  </si>
  <si>
    <t>Branntek Riskahallen</t>
  </si>
  <si>
    <t>Branntek Lura idrettshall</t>
  </si>
  <si>
    <t>Branntek Skeianetunet eldresenter</t>
  </si>
  <si>
    <t>Branntek Fogdahuset</t>
  </si>
  <si>
    <t>Bsak 59/16</t>
  </si>
  <si>
    <t>legge fram K2-sak i desember</t>
  </si>
  <si>
    <t>legges fram statusrapportering i desember</t>
  </si>
  <si>
    <t>rehab Byhaugen BOAS</t>
  </si>
  <si>
    <t>ompdisp ,2 av 2,4 til Byhaugen BOAS</t>
  </si>
  <si>
    <t>omdisponert fra Lura BOAS</t>
  </si>
  <si>
    <t>Branntekniske tiltak i Giskehallen</t>
  </si>
  <si>
    <t>K2 legges fram i egen sak</t>
  </si>
  <si>
    <t>Bevilget prosjektramme justert i K2</t>
  </si>
  <si>
    <t>Avklaring merkostnader pågår, egen sak legges fram</t>
  </si>
  <si>
    <t>Venter på tiklbakemelding fra rådmannen</t>
  </si>
  <si>
    <t>Byggemelding m/disp. for byggelinje</t>
  </si>
  <si>
    <t>Mangler IG pga uenighet og behov for avklaring av brannvannskapasitet</t>
  </si>
  <si>
    <t>Varslet utsatt overlevering pga lang behandlingstid av IG</t>
  </si>
  <si>
    <t>ØP 2013</t>
  </si>
  <si>
    <t>Adgangskontroll Sandved skole</t>
  </si>
  <si>
    <t>Adgangskontroll Øygard skole</t>
  </si>
  <si>
    <t>Adgangskontroll Giske u. skole</t>
  </si>
  <si>
    <t>Adgangskontroll Porsholen skole</t>
  </si>
  <si>
    <t>upr</t>
  </si>
  <si>
    <t>ITV Iglemyr skole</t>
  </si>
  <si>
    <t>ITV Kyrkevollen skole</t>
  </si>
  <si>
    <t>ITV Vatne bhg</t>
  </si>
  <si>
    <t xml:space="preserve">ITV Øygard skole </t>
  </si>
  <si>
    <t>ENØK, utfasing av oljekjel Åse boas</t>
  </si>
  <si>
    <t>ENØK, utfasing av oljekjel Riska U.skole</t>
  </si>
  <si>
    <t>ENØK, utfasing av oljekjel Lura skole</t>
  </si>
  <si>
    <t>ENØK, utfasing av oljekjel Giskehallen</t>
  </si>
  <si>
    <t>ENØK, utfasing av oljekjel Riskahallen</t>
  </si>
  <si>
    <t>Inneklima Rådhus bhg</t>
  </si>
  <si>
    <t>startet prosess med innkjøp uke 45</t>
  </si>
  <si>
    <t>høst 2016</t>
  </si>
  <si>
    <t xml:space="preserve">utv. malerarbeid utføres våren 2017 </t>
  </si>
  <si>
    <t>bestilt  rehabilitering i  59 boliger hittil i året, ulikt omfang, 4,74 mill brukt til nå</t>
  </si>
  <si>
    <t xml:space="preserve">  uteområde Brueland bhg</t>
  </si>
  <si>
    <t xml:space="preserve"> bedt Bydrift om å komme med nytt tilbud, fremdeles ikke mottatt dette</t>
  </si>
  <si>
    <t>Ingvar/Buster</t>
  </si>
  <si>
    <t>Omdisponert fra Rådhusmaraka ghg.</t>
  </si>
  <si>
    <t>reg./forprosj.</t>
  </si>
  <si>
    <t>&gt; 89.0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</si>
</sst>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0" xfId="0" applyBorder="1"/>
    <xf numFmtId="17" fontId="0" fillId="0" borderId="3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0" fontId="0" fillId="0" borderId="23" xfId="0" applyFill="1" applyBorder="1" applyAlignment="1">
      <alignment horizontal="center"/>
    </xf>
    <xf numFmtId="0" fontId="0" fillId="0" borderId="30" xfId="0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0" fillId="20" borderId="1" xfId="0" applyFill="1" applyBorder="1"/>
    <xf numFmtId="164" fontId="0" fillId="0" borderId="0" xfId="0" applyNumberFormat="1" applyBorder="1"/>
    <xf numFmtId="17" fontId="0" fillId="0" borderId="0" xfId="0" applyNumberFormat="1" applyBorder="1" applyAlignment="1">
      <alignment horizontal="center"/>
    </xf>
    <xf numFmtId="166" fontId="0" fillId="0" borderId="1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7" xfId="15" applyNumberFormat="1" applyFont="1" applyFill="1" applyBorder="1" applyAlignment="1">
      <alignment horizontal="center"/>
    </xf>
    <xf numFmtId="0" fontId="0" fillId="22" borderId="0" xfId="0" applyFill="1" applyBorder="1"/>
    <xf numFmtId="0" fontId="0" fillId="0" borderId="11" xfId="0" applyNumberFormat="1" applyFill="1" applyBorder="1"/>
    <xf numFmtId="0" fontId="0" fillId="23" borderId="1" xfId="0" applyFill="1" applyBorder="1"/>
    <xf numFmtId="0" fontId="0" fillId="23" borderId="1" xfId="0" applyFont="1" applyFill="1" applyBorder="1" applyAlignment="1">
      <alignment horizontal="left"/>
    </xf>
    <xf numFmtId="0" fontId="0" fillId="24" borderId="1" xfId="0" applyFill="1" applyBorder="1"/>
    <xf numFmtId="0" fontId="0" fillId="25" borderId="1" xfId="0" applyFill="1" applyBorder="1"/>
    <xf numFmtId="164" fontId="0" fillId="0" borderId="0" xfId="15" applyNumberFormat="1" applyFont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25" xfId="0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/>
    <xf numFmtId="3" fontId="0" fillId="0" borderId="1" xfId="0" applyNumberFormat="1" applyFill="1" applyBorder="1"/>
    <xf numFmtId="0" fontId="5" fillId="2" borderId="1" xfId="0" applyFont="1" applyFill="1" applyBorder="1"/>
    <xf numFmtId="165" fontId="0" fillId="0" borderId="6" xfId="15" applyNumberFormat="1" applyFont="1" applyBorder="1"/>
    <xf numFmtId="43" fontId="0" fillId="0" borderId="1" xfId="15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4" borderId="1" xfId="0" applyFont="1" applyFill="1" applyBorder="1"/>
    <xf numFmtId="164" fontId="0" fillId="0" borderId="31" xfId="3" applyNumberFormat="1" applyFont="1" applyBorder="1" applyAlignment="1">
      <alignment vertical="top"/>
    </xf>
    <xf numFmtId="0" fontId="6" fillId="0" borderId="31" xfId="3" applyNumberFormat="1" applyFont="1" applyFill="1" applyBorder="1" applyAlignment="1">
      <alignment horizontal="center"/>
    </xf>
    <xf numFmtId="0" fontId="5" fillId="0" borderId="8" xfId="0" applyFont="1" applyBorder="1"/>
    <xf numFmtId="0" fontId="13" fillId="0" borderId="1" xfId="0" applyFont="1" applyBorder="1"/>
    <xf numFmtId="0" fontId="13" fillId="0" borderId="8" xfId="0" applyFont="1" applyBorder="1"/>
    <xf numFmtId="0" fontId="0" fillId="4" borderId="17" xfId="0" applyFill="1" applyBorder="1"/>
    <xf numFmtId="0" fontId="0" fillId="22" borderId="1" xfId="0" applyFill="1" applyBorder="1"/>
    <xf numFmtId="0" fontId="13" fillId="0" borderId="0" xfId="0" applyFont="1" applyAlignment="1">
      <alignment horizontal="left"/>
    </xf>
    <xf numFmtId="17" fontId="13" fillId="0" borderId="1" xfId="0" applyNumberFormat="1" applyFont="1" applyBorder="1" applyAlignment="1">
      <alignment horizontal="center"/>
    </xf>
    <xf numFmtId="17" fontId="8" fillId="0" borderId="1" xfId="15" applyNumberFormat="1" applyFont="1" applyBorder="1" applyAlignment="1">
      <alignment horizontal="center"/>
    </xf>
    <xf numFmtId="0" fontId="0" fillId="0" borderId="8" xfId="3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1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" fontId="13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19" borderId="0" xfId="0" applyFill="1"/>
    <xf numFmtId="0" fontId="0" fillId="18" borderId="30" xfId="0" applyFill="1" applyBorder="1"/>
    <xf numFmtId="0" fontId="0" fillId="0" borderId="30" xfId="0" applyFont="1" applyBorder="1"/>
    <xf numFmtId="0" fontId="0" fillId="0" borderId="30" xfId="0" applyFill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30" xfId="15" applyNumberFormat="1" applyFont="1" applyFill="1" applyBorder="1" applyAlignment="1">
      <alignment horizontal="center"/>
    </xf>
    <xf numFmtId="164" fontId="0" fillId="0" borderId="26" xfId="3" applyNumberFormat="1" applyFont="1" applyBorder="1" applyAlignment="1">
      <alignment horizontal="center"/>
    </xf>
    <xf numFmtId="0" fontId="0" fillId="0" borderId="32" xfId="0" applyNumberFormat="1" applyBorder="1"/>
    <xf numFmtId="0" fontId="0" fillId="18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15" applyNumberFormat="1" applyFont="1" applyFill="1" applyBorder="1" applyAlignment="1">
      <alignment horizontal="center"/>
    </xf>
    <xf numFmtId="164" fontId="0" fillId="0" borderId="33" xfId="3" applyNumberFormat="1" applyFont="1" applyBorder="1" applyAlignment="1">
      <alignment horizontal="center"/>
    </xf>
    <xf numFmtId="0" fontId="0" fillId="0" borderId="24" xfId="0" applyNumberFormat="1" applyBorder="1"/>
    <xf numFmtId="0" fontId="0" fillId="0" borderId="34" xfId="0" applyFill="1" applyBorder="1"/>
    <xf numFmtId="0" fontId="0" fillId="18" borderId="34" xfId="0" applyFill="1" applyBorder="1"/>
    <xf numFmtId="0" fontId="0" fillId="0" borderId="34" xfId="0" applyFont="1" applyBorder="1"/>
    <xf numFmtId="0" fontId="0" fillId="0" borderId="34" xfId="0" applyFill="1" applyBorder="1" applyAlignment="1">
      <alignment horizontal="center"/>
    </xf>
    <xf numFmtId="17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4" xfId="15" applyNumberFormat="1" applyFont="1" applyFill="1" applyBorder="1" applyAlignment="1">
      <alignment horizontal="center"/>
    </xf>
    <xf numFmtId="164" fontId="0" fillId="0" borderId="29" xfId="3" applyNumberFormat="1" applyFont="1" applyBorder="1" applyAlignment="1">
      <alignment horizontal="center"/>
    </xf>
    <xf numFmtId="0" fontId="0" fillId="3" borderId="23" xfId="0" applyFont="1" applyFill="1" applyBorder="1"/>
    <xf numFmtId="0" fontId="0" fillId="3" borderId="30" xfId="0" applyFont="1" applyFill="1" applyBorder="1"/>
    <xf numFmtId="0" fontId="0" fillId="3" borderId="32" xfId="0" applyFont="1" applyFill="1" applyBorder="1"/>
    <xf numFmtId="0" fontId="0" fillId="3" borderId="0" xfId="0" applyFont="1" applyFill="1" applyBorder="1"/>
    <xf numFmtId="0" fontId="0" fillId="0" borderId="33" xfId="0" applyBorder="1"/>
    <xf numFmtId="0" fontId="0" fillId="3" borderId="24" xfId="0" applyFont="1" applyFill="1" applyBorder="1"/>
    <xf numFmtId="0" fontId="0" fillId="3" borderId="34" xfId="0" applyFont="1" applyFill="1" applyBorder="1"/>
    <xf numFmtId="0" fontId="13" fillId="2" borderId="6" xfId="0" applyFont="1" applyFill="1" applyBorder="1"/>
    <xf numFmtId="17" fontId="0" fillId="0" borderId="11" xfId="0" applyNumberFormat="1" applyBorder="1" applyAlignment="1">
      <alignment horizontal="center"/>
    </xf>
    <xf numFmtId="164" fontId="0" fillId="0" borderId="6" xfId="15" applyNumberFormat="1" applyFont="1" applyBorder="1"/>
    <xf numFmtId="166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164" fontId="0" fillId="19" borderId="6" xfId="15" applyNumberFormat="1" applyFont="1" applyFill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166" fontId="0" fillId="19" borderId="6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7" fontId="13" fillId="0" borderId="19" xfId="0" applyNumberFormat="1" applyFont="1" applyFill="1" applyBorder="1" applyAlignment="1">
      <alignment horizontal="center" vertical="center"/>
    </xf>
    <xf numFmtId="17" fontId="13" fillId="0" borderId="20" xfId="0" applyNumberFormat="1" applyFont="1" applyFill="1" applyBorder="1" applyAlignment="1">
      <alignment horizontal="center" vertical="center"/>
    </xf>
    <xf numFmtId="17" fontId="13" fillId="0" borderId="21" xfId="0" applyNumberFormat="1" applyFont="1" applyFill="1" applyBorder="1" applyAlignment="1">
      <alignment horizontal="center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CCFF33"/>
      <color rgb="FFFFCCFF"/>
      <color rgb="FF66CCFF"/>
      <color rgb="FFFF7C80"/>
      <color rgb="FFFF66CC"/>
      <color rgb="FF66FFFF"/>
      <color rgb="FF0099FF"/>
      <color rgb="FF00FF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zoomScale="90" zoomScaleNormal="90" workbookViewId="0">
      <pane xSplit="4" ySplit="2" topLeftCell="F27" activePane="bottomRight" state="frozen"/>
      <selection activeCell="B1" sqref="B1"/>
      <selection pane="topRight" activeCell="E1" sqref="E1"/>
      <selection pane="bottomLeft" activeCell="B3" sqref="B3"/>
      <selection pane="bottomRight" activeCell="Q51" sqref="Q51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.5703125" customWidth="1"/>
    <col min="6" max="6" width="12.7109375" customWidth="1"/>
    <col min="7" max="7" width="15" customWidth="1"/>
    <col min="8" max="8" width="8.85546875" style="230" customWidth="1"/>
    <col min="9" max="9" width="15" style="230" customWidth="1"/>
    <col min="10" max="10" width="12" style="230" customWidth="1"/>
    <col min="11" max="11" width="12.140625" style="1" customWidth="1"/>
    <col min="12" max="12" width="10.5703125" style="1" customWidth="1"/>
    <col min="13" max="13" width="11.5703125" style="1" customWidth="1"/>
    <col min="14" max="14" width="13.140625" style="1" customWidth="1"/>
    <col min="15" max="15" width="13.140625" style="52" customWidth="1"/>
    <col min="16" max="16" width="14.42578125" style="1" customWidth="1"/>
    <col min="17" max="17" width="13.140625" style="1" customWidth="1"/>
    <col min="18" max="18" width="17.85546875" style="1" customWidth="1"/>
    <col min="19" max="19" width="11" style="1" customWidth="1"/>
    <col min="20" max="20" width="10" customWidth="1"/>
    <col min="21" max="21" width="69.85546875" customWidth="1"/>
    <col min="22" max="22" width="60.140625" hidden="1" customWidth="1"/>
    <col min="23" max="23" width="36.7109375" customWidth="1"/>
  </cols>
  <sheetData>
    <row r="1" spans="1:23" s="2" customFormat="1" ht="48" customHeight="1" x14ac:dyDescent="0.25">
      <c r="A1" s="10" t="s">
        <v>0</v>
      </c>
      <c r="B1" s="10" t="s">
        <v>0</v>
      </c>
      <c r="C1" s="83" t="s">
        <v>1</v>
      </c>
      <c r="D1" s="83" t="s">
        <v>2</v>
      </c>
      <c r="E1" s="83" t="s">
        <v>19</v>
      </c>
      <c r="F1" s="83" t="s">
        <v>298</v>
      </c>
      <c r="G1" s="257" t="s">
        <v>178</v>
      </c>
      <c r="H1" s="257" t="s">
        <v>472</v>
      </c>
      <c r="I1" s="257" t="s">
        <v>17</v>
      </c>
      <c r="J1" s="257" t="s">
        <v>4</v>
      </c>
      <c r="K1" s="43" t="s">
        <v>9</v>
      </c>
      <c r="L1" s="43" t="s">
        <v>11</v>
      </c>
      <c r="M1" s="43" t="s">
        <v>12</v>
      </c>
      <c r="N1" s="83" t="s">
        <v>13</v>
      </c>
      <c r="O1" s="84" t="s">
        <v>204</v>
      </c>
      <c r="P1" s="43" t="s">
        <v>75</v>
      </c>
      <c r="Q1" s="43" t="s">
        <v>194</v>
      </c>
      <c r="R1" s="43" t="s">
        <v>193</v>
      </c>
      <c r="S1" s="83" t="s">
        <v>14</v>
      </c>
      <c r="T1" s="83" t="s">
        <v>15</v>
      </c>
      <c r="U1" s="39" t="s">
        <v>3</v>
      </c>
      <c r="V1" s="10" t="s">
        <v>63</v>
      </c>
      <c r="W1" s="43"/>
    </row>
    <row r="2" spans="1:23" s="2" customFormat="1" x14ac:dyDescent="0.25">
      <c r="A2" s="14" t="s">
        <v>57</v>
      </c>
      <c r="B2" s="14"/>
      <c r="C2" s="9"/>
      <c r="D2" s="144" t="s">
        <v>16</v>
      </c>
      <c r="E2" s="144" t="s">
        <v>20</v>
      </c>
      <c r="F2" s="144"/>
      <c r="G2" s="144"/>
      <c r="H2" s="311"/>
      <c r="I2" s="311"/>
      <c r="J2" s="311" t="s">
        <v>76</v>
      </c>
      <c r="K2" s="145" t="s">
        <v>10</v>
      </c>
      <c r="L2" s="145" t="s">
        <v>6</v>
      </c>
      <c r="M2" s="145" t="s">
        <v>10</v>
      </c>
      <c r="N2" s="144" t="s">
        <v>6</v>
      </c>
      <c r="O2" s="146" t="s">
        <v>5</v>
      </c>
      <c r="P2" s="145" t="s">
        <v>5</v>
      </c>
      <c r="Q2" s="82" t="s">
        <v>69</v>
      </c>
      <c r="R2" s="168" t="s">
        <v>70</v>
      </c>
      <c r="S2" s="82" t="s">
        <v>58</v>
      </c>
      <c r="T2" s="82" t="s">
        <v>58</v>
      </c>
      <c r="U2" s="9"/>
      <c r="V2" s="144" t="s">
        <v>64</v>
      </c>
      <c r="W2" s="144"/>
    </row>
    <row r="3" spans="1:23" s="9" customFormat="1" x14ac:dyDescent="0.25">
      <c r="A3" s="40"/>
      <c r="B3" s="40" t="s">
        <v>41</v>
      </c>
      <c r="C3" s="171"/>
      <c r="D3" s="171"/>
      <c r="E3" s="171"/>
      <c r="F3" s="171"/>
      <c r="G3" s="171"/>
      <c r="H3" s="312"/>
      <c r="I3" s="312"/>
      <c r="J3" s="312"/>
      <c r="K3" s="172"/>
      <c r="L3" s="172"/>
      <c r="M3" s="172"/>
      <c r="N3" s="171"/>
      <c r="O3" s="215"/>
      <c r="P3" s="172"/>
      <c r="Q3" s="172"/>
      <c r="R3" s="171"/>
      <c r="S3" s="172"/>
      <c r="T3" s="172"/>
      <c r="U3" s="171"/>
      <c r="V3" s="171"/>
      <c r="W3" s="173"/>
    </row>
    <row r="4" spans="1:23" s="37" customFormat="1" x14ac:dyDescent="0.25">
      <c r="A4" s="37">
        <v>4231799</v>
      </c>
      <c r="B4" s="12">
        <v>30002</v>
      </c>
      <c r="C4" s="11" t="s">
        <v>208</v>
      </c>
      <c r="D4" s="27" t="s">
        <v>103</v>
      </c>
      <c r="E4" s="11"/>
      <c r="F4" s="11"/>
      <c r="G4" s="11" t="s">
        <v>99</v>
      </c>
      <c r="H4" s="17" t="s">
        <v>564</v>
      </c>
      <c r="I4" s="17" t="s">
        <v>59</v>
      </c>
      <c r="J4" s="17">
        <v>4732</v>
      </c>
      <c r="K4" s="12">
        <v>2016</v>
      </c>
      <c r="L4" s="12"/>
      <c r="M4" s="16">
        <v>43313</v>
      </c>
      <c r="N4" s="64">
        <v>43435</v>
      </c>
      <c r="O4" s="54">
        <v>288</v>
      </c>
      <c r="P4" s="81">
        <v>320</v>
      </c>
      <c r="Q4" s="12"/>
      <c r="R4" s="12" t="s">
        <v>153</v>
      </c>
      <c r="S4" s="6"/>
      <c r="T4" s="3"/>
      <c r="U4" s="11"/>
      <c r="V4" s="11"/>
      <c r="W4" s="11"/>
    </row>
    <row r="5" spans="1:23" s="37" customFormat="1" x14ac:dyDescent="0.25">
      <c r="A5" s="37">
        <v>4207301</v>
      </c>
      <c r="B5" s="12">
        <v>30007</v>
      </c>
      <c r="C5" s="17" t="s">
        <v>24</v>
      </c>
      <c r="D5" s="27" t="s">
        <v>68</v>
      </c>
      <c r="E5" s="11" t="s">
        <v>72</v>
      </c>
      <c r="F5" s="11"/>
      <c r="G5" s="17" t="s">
        <v>100</v>
      </c>
      <c r="H5" s="17" t="s">
        <v>488</v>
      </c>
      <c r="I5" s="17" t="s">
        <v>109</v>
      </c>
      <c r="J5" s="17">
        <v>761</v>
      </c>
      <c r="K5" s="16">
        <v>42370</v>
      </c>
      <c r="L5" s="12"/>
      <c r="M5" s="16">
        <v>42948</v>
      </c>
      <c r="N5" s="16">
        <v>42948</v>
      </c>
      <c r="O5" s="216">
        <v>41</v>
      </c>
      <c r="P5" s="12">
        <v>34.200000000000003</v>
      </c>
      <c r="Q5" s="12"/>
      <c r="R5" s="12">
        <v>0</v>
      </c>
      <c r="S5" s="3"/>
      <c r="T5" s="3"/>
      <c r="U5" s="11"/>
      <c r="V5" s="11"/>
      <c r="W5" s="11"/>
    </row>
    <row r="6" spans="1:23" s="37" customFormat="1" x14ac:dyDescent="0.25">
      <c r="B6" s="140">
        <v>3000800</v>
      </c>
      <c r="C6" s="181" t="s">
        <v>511</v>
      </c>
      <c r="D6" s="181"/>
      <c r="E6" s="97"/>
      <c r="F6" s="97"/>
      <c r="G6" s="181" t="s">
        <v>38</v>
      </c>
      <c r="H6" s="181"/>
      <c r="I6" s="181"/>
      <c r="J6" s="181"/>
      <c r="K6" s="81">
        <v>2019</v>
      </c>
      <c r="L6" s="140"/>
      <c r="M6" s="81">
        <v>2020</v>
      </c>
      <c r="N6" s="147"/>
      <c r="O6" s="317"/>
      <c r="P6" s="140"/>
      <c r="Q6" s="140"/>
      <c r="R6" s="140"/>
      <c r="S6" s="150"/>
      <c r="T6" s="150"/>
      <c r="U6" s="97"/>
      <c r="V6" s="97"/>
      <c r="W6" s="97"/>
    </row>
    <row r="7" spans="1:23" s="37" customFormat="1" x14ac:dyDescent="0.25">
      <c r="A7" s="37">
        <v>4209198</v>
      </c>
      <c r="B7" s="195">
        <v>30009</v>
      </c>
      <c r="C7" s="181" t="s">
        <v>129</v>
      </c>
      <c r="D7" s="183" t="s">
        <v>31</v>
      </c>
      <c r="E7" s="97"/>
      <c r="F7" s="97"/>
      <c r="G7" s="181" t="s">
        <v>99</v>
      </c>
      <c r="H7" s="181" t="s">
        <v>489</v>
      </c>
      <c r="I7" s="181" t="s">
        <v>18</v>
      </c>
      <c r="J7" s="181">
        <v>6800</v>
      </c>
      <c r="K7" s="81">
        <v>2018</v>
      </c>
      <c r="L7" s="140"/>
      <c r="M7" s="147"/>
      <c r="N7" s="147"/>
      <c r="O7" s="148">
        <v>262.8</v>
      </c>
      <c r="P7" s="140">
        <v>263</v>
      </c>
      <c r="Q7" s="140">
        <v>19000</v>
      </c>
      <c r="R7" s="195">
        <v>504</v>
      </c>
      <c r="S7" s="150"/>
      <c r="T7" s="150"/>
      <c r="U7" s="97" t="s">
        <v>239</v>
      </c>
      <c r="V7" s="97"/>
      <c r="W7" s="97"/>
    </row>
    <row r="8" spans="1:23" s="37" customFormat="1" x14ac:dyDescent="0.25">
      <c r="A8" s="37">
        <v>4232299</v>
      </c>
      <c r="B8" s="81">
        <v>30010</v>
      </c>
      <c r="C8" s="17" t="s">
        <v>25</v>
      </c>
      <c r="D8" s="27" t="s">
        <v>68</v>
      </c>
      <c r="E8" s="11"/>
      <c r="F8" s="11"/>
      <c r="G8" s="17" t="s">
        <v>99</v>
      </c>
      <c r="H8" s="17" t="s">
        <v>490</v>
      </c>
      <c r="I8" s="17" t="s">
        <v>18</v>
      </c>
      <c r="J8" s="17">
        <v>4000</v>
      </c>
      <c r="K8" s="81">
        <v>2018</v>
      </c>
      <c r="L8" s="12"/>
      <c r="M8" s="16"/>
      <c r="N8" s="16"/>
      <c r="O8" s="54">
        <v>201</v>
      </c>
      <c r="P8" s="12">
        <v>234</v>
      </c>
      <c r="Q8" s="12"/>
      <c r="R8" s="81" t="s">
        <v>153</v>
      </c>
      <c r="S8" s="3"/>
      <c r="T8" s="3"/>
      <c r="U8" s="11" t="s">
        <v>241</v>
      </c>
      <c r="V8" s="11"/>
      <c r="W8" s="11"/>
    </row>
    <row r="9" spans="1:23" s="37" customFormat="1" x14ac:dyDescent="0.25">
      <c r="B9" s="235">
        <v>6001100</v>
      </c>
      <c r="C9" s="220" t="s">
        <v>209</v>
      </c>
      <c r="D9" s="219" t="s">
        <v>68</v>
      </c>
      <c r="E9" s="95"/>
      <c r="F9" s="95"/>
      <c r="G9" s="220" t="s">
        <v>99</v>
      </c>
      <c r="H9" s="220" t="s">
        <v>490</v>
      </c>
      <c r="I9" s="220" t="s">
        <v>18</v>
      </c>
      <c r="J9" s="220">
        <v>700</v>
      </c>
      <c r="K9" s="81">
        <v>2019</v>
      </c>
      <c r="L9" s="178"/>
      <c r="M9" s="178"/>
      <c r="N9" s="178"/>
      <c r="O9" s="135">
        <v>34.75</v>
      </c>
      <c r="P9" s="12"/>
      <c r="Q9" s="137"/>
      <c r="R9" s="136"/>
      <c r="S9" s="155"/>
      <c r="T9" s="155"/>
      <c r="U9" s="11" t="s">
        <v>241</v>
      </c>
      <c r="V9" s="95"/>
      <c r="W9" s="95"/>
    </row>
    <row r="10" spans="1:23" s="37" customFormat="1" ht="15.75" thickBot="1" x14ac:dyDescent="0.3">
      <c r="A10" s="187"/>
      <c r="B10" s="157">
        <v>30021</v>
      </c>
      <c r="C10" s="244" t="s">
        <v>205</v>
      </c>
      <c r="D10" s="188" t="s">
        <v>61</v>
      </c>
      <c r="E10" s="151" t="s">
        <v>33</v>
      </c>
      <c r="F10" s="151"/>
      <c r="G10" s="185" t="s">
        <v>398</v>
      </c>
      <c r="H10" s="185" t="s">
        <v>476</v>
      </c>
      <c r="I10" s="185" t="s">
        <v>155</v>
      </c>
      <c r="J10" s="185">
        <v>8883</v>
      </c>
      <c r="K10" s="196">
        <v>2015</v>
      </c>
      <c r="L10" s="196" t="s">
        <v>437</v>
      </c>
      <c r="M10" s="196">
        <v>2018</v>
      </c>
      <c r="N10" s="81">
        <v>2018</v>
      </c>
      <c r="O10" s="186">
        <v>232</v>
      </c>
      <c r="P10" s="152">
        <v>232</v>
      </c>
      <c r="Q10" s="156" t="s">
        <v>183</v>
      </c>
      <c r="R10" s="156">
        <v>0</v>
      </c>
      <c r="S10" s="158"/>
      <c r="T10" s="154"/>
      <c r="U10" s="151" t="s">
        <v>597</v>
      </c>
      <c r="V10" s="151"/>
      <c r="W10" s="151"/>
    </row>
    <row r="11" spans="1:23" s="37" customFormat="1" x14ac:dyDescent="0.25">
      <c r="A11" s="174"/>
      <c r="B11" s="68">
        <v>3001800</v>
      </c>
      <c r="C11" s="141" t="s">
        <v>114</v>
      </c>
      <c r="D11" s="29" t="s">
        <v>73</v>
      </c>
      <c r="E11" s="11"/>
      <c r="F11" s="11"/>
      <c r="G11" s="17" t="s">
        <v>38</v>
      </c>
      <c r="H11" s="17"/>
      <c r="I11" s="17" t="s">
        <v>198</v>
      </c>
      <c r="J11" s="17"/>
      <c r="K11" s="81">
        <v>2019</v>
      </c>
      <c r="L11" s="81"/>
      <c r="M11" s="64"/>
      <c r="N11" s="64"/>
      <c r="O11" s="54">
        <v>0</v>
      </c>
      <c r="P11" s="12"/>
      <c r="Q11" s="35"/>
      <c r="R11" s="35" t="s">
        <v>153</v>
      </c>
      <c r="S11" s="7"/>
      <c r="T11" s="3"/>
      <c r="U11" s="11"/>
      <c r="V11" s="11"/>
      <c r="W11" s="11"/>
    </row>
    <row r="12" spans="1:23" s="37" customFormat="1" x14ac:dyDescent="0.25">
      <c r="A12" s="175"/>
      <c r="B12" s="68">
        <v>3001900</v>
      </c>
      <c r="C12" s="141" t="s">
        <v>116</v>
      </c>
      <c r="D12" s="29" t="s">
        <v>300</v>
      </c>
      <c r="E12" s="11"/>
      <c r="F12" s="11"/>
      <c r="G12" s="17" t="s">
        <v>38</v>
      </c>
      <c r="H12" s="17"/>
      <c r="I12" s="17" t="s">
        <v>198</v>
      </c>
      <c r="J12" s="17"/>
      <c r="K12" s="81">
        <v>2019</v>
      </c>
      <c r="L12" s="81"/>
      <c r="M12" s="64"/>
      <c r="N12" s="64"/>
      <c r="O12" s="54">
        <v>0</v>
      </c>
      <c r="P12" s="12"/>
      <c r="Q12" s="35"/>
      <c r="R12" s="35" t="s">
        <v>153</v>
      </c>
      <c r="S12" s="7"/>
      <c r="T12" s="3"/>
      <c r="U12" s="11"/>
      <c r="V12" s="11"/>
      <c r="W12" s="11"/>
    </row>
    <row r="13" spans="1:23" s="37" customFormat="1" x14ac:dyDescent="0.25">
      <c r="A13" s="222"/>
      <c r="B13" s="231">
        <v>3002000</v>
      </c>
      <c r="C13" s="232" t="s">
        <v>115</v>
      </c>
      <c r="D13" s="29" t="s">
        <v>73</v>
      </c>
      <c r="E13" s="141"/>
      <c r="F13" s="141"/>
      <c r="G13" s="141" t="s">
        <v>38</v>
      </c>
      <c r="H13" s="141"/>
      <c r="I13" s="141" t="s">
        <v>198</v>
      </c>
      <c r="J13" s="141">
        <v>500</v>
      </c>
      <c r="K13" s="66">
        <v>2020</v>
      </c>
      <c r="L13" s="66"/>
      <c r="M13" s="112"/>
      <c r="N13" s="112"/>
      <c r="O13" s="55">
        <v>68.5</v>
      </c>
      <c r="P13" s="66"/>
      <c r="Q13" s="35"/>
      <c r="R13" s="35" t="s">
        <v>153</v>
      </c>
      <c r="S13" s="7"/>
      <c r="T13" s="3"/>
      <c r="U13" s="11"/>
      <c r="V13" s="11"/>
      <c r="W13" s="11"/>
    </row>
    <row r="14" spans="1:23" s="37" customFormat="1" x14ac:dyDescent="0.25">
      <c r="A14" s="167"/>
      <c r="B14" s="68">
        <v>3002700</v>
      </c>
      <c r="C14" s="245" t="s">
        <v>212</v>
      </c>
      <c r="D14" s="183" t="s">
        <v>31</v>
      </c>
      <c r="E14" s="11"/>
      <c r="F14" s="11"/>
      <c r="G14" s="17" t="s">
        <v>100</v>
      </c>
      <c r="H14" s="17" t="s">
        <v>514</v>
      </c>
      <c r="I14" s="17" t="s">
        <v>18</v>
      </c>
      <c r="J14" s="17">
        <v>160</v>
      </c>
      <c r="K14" s="81">
        <v>2016</v>
      </c>
      <c r="L14" s="81"/>
      <c r="M14" s="64">
        <v>42856</v>
      </c>
      <c r="N14" s="64"/>
      <c r="O14" s="54">
        <v>5.3</v>
      </c>
      <c r="P14" s="12"/>
      <c r="Q14" s="35"/>
      <c r="R14" s="35"/>
      <c r="S14" s="7"/>
      <c r="T14" s="3"/>
      <c r="U14" s="11"/>
      <c r="V14" s="160"/>
      <c r="W14" s="56"/>
    </row>
    <row r="15" spans="1:23" s="37" customFormat="1" x14ac:dyDescent="0.25">
      <c r="A15" s="167"/>
      <c r="B15" s="68">
        <v>3002800</v>
      </c>
      <c r="C15" s="245" t="s">
        <v>207</v>
      </c>
      <c r="D15" s="29" t="s">
        <v>300</v>
      </c>
      <c r="E15" s="11"/>
      <c r="F15" s="11"/>
      <c r="G15" s="17" t="s">
        <v>38</v>
      </c>
      <c r="H15" s="17"/>
      <c r="I15" s="17" t="s">
        <v>198</v>
      </c>
      <c r="J15" s="17"/>
      <c r="K15" s="81">
        <v>2019</v>
      </c>
      <c r="L15" s="81"/>
      <c r="M15" s="64"/>
      <c r="N15" s="64"/>
      <c r="O15" s="54">
        <v>400</v>
      </c>
      <c r="P15" s="12"/>
      <c r="Q15" s="35"/>
      <c r="R15" s="35"/>
      <c r="S15" s="7"/>
      <c r="T15" s="3"/>
      <c r="U15" s="11"/>
      <c r="V15" s="160"/>
      <c r="W15" s="56"/>
    </row>
    <row r="16" spans="1:23" s="37" customFormat="1" ht="12.75" customHeight="1" x14ac:dyDescent="0.25">
      <c r="A16" s="167"/>
      <c r="B16" s="68">
        <v>3002900</v>
      </c>
      <c r="C16" s="245" t="s">
        <v>206</v>
      </c>
      <c r="D16" s="180" t="s">
        <v>7</v>
      </c>
      <c r="E16" s="11"/>
      <c r="F16" s="11"/>
      <c r="G16" s="17" t="s">
        <v>38</v>
      </c>
      <c r="H16" s="17"/>
      <c r="I16" s="17" t="s">
        <v>450</v>
      </c>
      <c r="J16" s="17">
        <v>2000</v>
      </c>
      <c r="K16" s="81">
        <v>2017</v>
      </c>
      <c r="L16" s="81"/>
      <c r="M16" s="68">
        <v>2019</v>
      </c>
      <c r="N16" s="64"/>
      <c r="O16" s="54">
        <v>48</v>
      </c>
      <c r="P16" s="81">
        <v>60</v>
      </c>
      <c r="Q16" s="35"/>
      <c r="R16" s="35"/>
      <c r="S16" s="7"/>
      <c r="T16" s="3"/>
      <c r="U16" s="11" t="s">
        <v>600</v>
      </c>
      <c r="V16" s="160"/>
      <c r="W16" s="56"/>
    </row>
    <row r="17" spans="1:23" x14ac:dyDescent="0.25">
      <c r="A17" s="11"/>
      <c r="B17" s="236" t="s">
        <v>42</v>
      </c>
      <c r="C17" s="246"/>
      <c r="D17" s="160"/>
      <c r="E17" s="160"/>
      <c r="F17" s="160"/>
      <c r="G17" s="165"/>
      <c r="H17" s="165"/>
      <c r="I17" s="165"/>
      <c r="J17" s="165"/>
      <c r="K17" s="238"/>
      <c r="L17" s="240"/>
      <c r="M17" s="238"/>
      <c r="N17" s="238"/>
      <c r="O17" s="163"/>
      <c r="P17" s="162"/>
      <c r="Q17" s="164"/>
      <c r="R17" s="164"/>
      <c r="S17" s="165"/>
      <c r="T17" s="165"/>
      <c r="U17" s="56"/>
      <c r="V17" s="160"/>
      <c r="W17" s="56"/>
    </row>
    <row r="18" spans="1:23" x14ac:dyDescent="0.25">
      <c r="A18" s="11">
        <v>4331499</v>
      </c>
      <c r="B18" s="66">
        <v>35002</v>
      </c>
      <c r="C18" s="87" t="s">
        <v>48</v>
      </c>
      <c r="D18" s="28" t="s">
        <v>28</v>
      </c>
      <c r="E18" s="11"/>
      <c r="F18" s="11"/>
      <c r="G18" s="17" t="s">
        <v>99</v>
      </c>
      <c r="H18" s="17" t="s">
        <v>491</v>
      </c>
      <c r="I18" s="17" t="s">
        <v>18</v>
      </c>
      <c r="J18" s="17">
        <v>1800</v>
      </c>
      <c r="K18" s="81">
        <v>2019</v>
      </c>
      <c r="L18" s="64"/>
      <c r="M18" s="64"/>
      <c r="N18" s="81" t="s">
        <v>172</v>
      </c>
      <c r="O18" s="55">
        <v>78.2</v>
      </c>
      <c r="P18" s="31">
        <v>87</v>
      </c>
      <c r="Q18" s="35"/>
      <c r="R18" s="35"/>
      <c r="S18" s="3"/>
      <c r="T18" s="3"/>
      <c r="U18" s="41"/>
      <c r="V18" s="11"/>
      <c r="W18" s="11"/>
    </row>
    <row r="19" spans="1:23" x14ac:dyDescent="0.25">
      <c r="A19" s="11">
        <v>4332399</v>
      </c>
      <c r="B19" s="237">
        <v>35006</v>
      </c>
      <c r="C19" s="247" t="s">
        <v>74</v>
      </c>
      <c r="D19" s="180" t="s">
        <v>7</v>
      </c>
      <c r="E19" s="97"/>
      <c r="F19" s="97"/>
      <c r="G19" s="181" t="s">
        <v>100</v>
      </c>
      <c r="H19" s="181" t="s">
        <v>492</v>
      </c>
      <c r="I19" s="181" t="s">
        <v>109</v>
      </c>
      <c r="J19" s="181">
        <v>2300</v>
      </c>
      <c r="K19" s="189">
        <v>42430</v>
      </c>
      <c r="L19" s="189">
        <v>42430</v>
      </c>
      <c r="M19" s="189">
        <v>42856</v>
      </c>
      <c r="N19" s="189">
        <v>42856</v>
      </c>
      <c r="O19" s="217">
        <v>87.5</v>
      </c>
      <c r="P19" s="149">
        <v>87.5</v>
      </c>
      <c r="Q19" s="169">
        <v>31300</v>
      </c>
      <c r="R19" s="169">
        <v>4905</v>
      </c>
      <c r="S19" s="150"/>
      <c r="T19" s="150"/>
      <c r="U19" s="190"/>
      <c r="V19" s="11"/>
      <c r="W19" s="11"/>
    </row>
    <row r="20" spans="1:23" x14ac:dyDescent="0.25">
      <c r="A20" s="221">
        <v>4332899</v>
      </c>
      <c r="B20" s="94">
        <v>35010</v>
      </c>
      <c r="C20" s="233" t="s">
        <v>80</v>
      </c>
      <c r="D20" s="29" t="s">
        <v>297</v>
      </c>
      <c r="E20" s="48"/>
      <c r="F20" s="48"/>
      <c r="G20" s="17" t="s">
        <v>100</v>
      </c>
      <c r="H20" s="17" t="s">
        <v>479</v>
      </c>
      <c r="I20" s="17" t="s">
        <v>170</v>
      </c>
      <c r="J20" s="17"/>
      <c r="K20" s="81"/>
      <c r="L20" s="81"/>
      <c r="M20" s="81">
        <v>2014</v>
      </c>
      <c r="N20" s="64">
        <v>42583</v>
      </c>
      <c r="O20" s="54">
        <v>3.8</v>
      </c>
      <c r="P20" s="31">
        <v>3.89</v>
      </c>
      <c r="Q20" s="35"/>
      <c r="R20" s="169">
        <v>0</v>
      </c>
      <c r="S20" s="7"/>
      <c r="T20" s="6"/>
      <c r="U20" s="41"/>
      <c r="V20" s="11"/>
      <c r="W20" s="11"/>
    </row>
    <row r="21" spans="1:23" x14ac:dyDescent="0.25">
      <c r="A21" s="11"/>
      <c r="B21" s="236" t="s">
        <v>43</v>
      </c>
      <c r="C21" s="246"/>
      <c r="D21" s="160"/>
      <c r="E21" s="160"/>
      <c r="F21" s="160"/>
      <c r="G21" s="165"/>
      <c r="H21" s="165"/>
      <c r="I21" s="165"/>
      <c r="J21" s="165"/>
      <c r="K21" s="238"/>
      <c r="L21" s="240"/>
      <c r="M21" s="238"/>
      <c r="N21" s="238"/>
      <c r="O21" s="163"/>
      <c r="P21" s="162"/>
      <c r="Q21" s="164"/>
      <c r="R21" s="164"/>
      <c r="S21" s="165"/>
      <c r="T21" s="165"/>
      <c r="U21" s="56"/>
      <c r="V21" s="160"/>
      <c r="W21" s="56"/>
    </row>
    <row r="22" spans="1:23" x14ac:dyDescent="0.25">
      <c r="A22" s="11">
        <v>4413699</v>
      </c>
      <c r="B22" s="81">
        <v>21001</v>
      </c>
      <c r="C22" s="141" t="s">
        <v>52</v>
      </c>
      <c r="D22" s="27" t="s">
        <v>103</v>
      </c>
      <c r="E22" s="11"/>
      <c r="F22" s="11"/>
      <c r="G22" s="17" t="s">
        <v>99</v>
      </c>
      <c r="H22" s="17" t="s">
        <v>494</v>
      </c>
      <c r="I22" s="17" t="s">
        <v>182</v>
      </c>
      <c r="J22" s="17">
        <v>2364</v>
      </c>
      <c r="K22" s="81">
        <v>2015</v>
      </c>
      <c r="L22" s="81"/>
      <c r="M22" s="64">
        <v>43070</v>
      </c>
      <c r="N22" s="64">
        <v>43070</v>
      </c>
      <c r="O22" s="54">
        <v>148</v>
      </c>
      <c r="P22" s="31">
        <v>115</v>
      </c>
      <c r="Q22" s="35"/>
      <c r="R22" s="35" t="s">
        <v>153</v>
      </c>
      <c r="S22" s="5"/>
      <c r="T22" s="3"/>
      <c r="U22" s="11" t="s">
        <v>500</v>
      </c>
      <c r="V22" s="56"/>
      <c r="W22" s="11"/>
    </row>
    <row r="23" spans="1:23" x14ac:dyDescent="0.25">
      <c r="A23" s="11">
        <v>4410699</v>
      </c>
      <c r="B23" s="81">
        <v>21005</v>
      </c>
      <c r="C23" s="141" t="s">
        <v>145</v>
      </c>
      <c r="D23" s="27" t="s">
        <v>68</v>
      </c>
      <c r="E23" s="11"/>
      <c r="F23" s="11"/>
      <c r="G23" s="17" t="s">
        <v>100</v>
      </c>
      <c r="H23" s="17" t="s">
        <v>495</v>
      </c>
      <c r="I23" s="17" t="s">
        <v>109</v>
      </c>
      <c r="J23" s="17">
        <v>780</v>
      </c>
      <c r="K23" s="81">
        <v>2015</v>
      </c>
      <c r="L23" s="299">
        <v>2016</v>
      </c>
      <c r="M23" s="81">
        <v>2016</v>
      </c>
      <c r="N23" s="298">
        <v>42856</v>
      </c>
      <c r="O23" s="54">
        <v>39.200000000000003</v>
      </c>
      <c r="P23" s="300">
        <v>39.200000000000003</v>
      </c>
      <c r="Q23" s="35"/>
      <c r="R23" s="207"/>
      <c r="S23" s="3"/>
      <c r="T23" s="3"/>
      <c r="U23" s="11" t="s">
        <v>522</v>
      </c>
      <c r="V23" s="56"/>
      <c r="W23" s="11"/>
    </row>
    <row r="24" spans="1:23" x14ac:dyDescent="0.25">
      <c r="A24" s="11">
        <v>4414399</v>
      </c>
      <c r="B24" s="81">
        <v>21008</v>
      </c>
      <c r="C24" s="51" t="s">
        <v>201</v>
      </c>
      <c r="D24" s="27" t="s">
        <v>68</v>
      </c>
      <c r="E24" s="11"/>
      <c r="F24" s="11"/>
      <c r="G24" s="17" t="s">
        <v>100</v>
      </c>
      <c r="H24" s="17" t="s">
        <v>493</v>
      </c>
      <c r="I24" s="17" t="s">
        <v>109</v>
      </c>
      <c r="J24" s="17">
        <v>840</v>
      </c>
      <c r="K24" s="81">
        <v>2015</v>
      </c>
      <c r="L24" s="81"/>
      <c r="M24" s="81">
        <v>2016</v>
      </c>
      <c r="N24" s="81">
        <v>2017</v>
      </c>
      <c r="O24" s="54">
        <v>40</v>
      </c>
      <c r="P24" s="31">
        <v>40</v>
      </c>
      <c r="Q24" s="35"/>
      <c r="R24" s="208"/>
      <c r="S24" s="3"/>
      <c r="T24" s="3"/>
      <c r="U24" s="17" t="s">
        <v>521</v>
      </c>
      <c r="V24" s="56"/>
      <c r="W24" s="11"/>
    </row>
    <row r="25" spans="1:23" x14ac:dyDescent="0.25">
      <c r="A25" s="11"/>
      <c r="B25" s="81">
        <v>21009</v>
      </c>
      <c r="C25" s="11" t="s">
        <v>543</v>
      </c>
      <c r="D25" s="27" t="s">
        <v>68</v>
      </c>
      <c r="E25" s="17"/>
      <c r="F25" s="17"/>
      <c r="G25" s="17" t="s">
        <v>100</v>
      </c>
      <c r="H25" s="17"/>
      <c r="I25" s="17" t="s">
        <v>497</v>
      </c>
      <c r="J25" s="17">
        <v>150</v>
      </c>
      <c r="K25" s="81">
        <v>2015</v>
      </c>
      <c r="L25" s="81"/>
      <c r="M25" s="81">
        <v>2016</v>
      </c>
      <c r="N25" s="81">
        <v>2017</v>
      </c>
      <c r="O25" s="54">
        <v>11.4</v>
      </c>
      <c r="P25" s="31">
        <v>11.4</v>
      </c>
      <c r="Q25" s="35"/>
      <c r="R25" s="35">
        <v>0</v>
      </c>
      <c r="S25" s="6"/>
      <c r="T25" s="3"/>
      <c r="U25" s="11"/>
      <c r="V25" s="56"/>
      <c r="W25" s="11"/>
    </row>
    <row r="26" spans="1:23" x14ac:dyDescent="0.25">
      <c r="A26" s="11">
        <v>4414199</v>
      </c>
      <c r="B26" s="195">
        <v>21014</v>
      </c>
      <c r="C26" s="97" t="s">
        <v>54</v>
      </c>
      <c r="D26" s="183" t="s">
        <v>31</v>
      </c>
      <c r="E26" s="97"/>
      <c r="F26" s="97"/>
      <c r="G26" s="181" t="s">
        <v>100</v>
      </c>
      <c r="H26" s="181" t="s">
        <v>496</v>
      </c>
      <c r="I26" s="181" t="s">
        <v>18</v>
      </c>
      <c r="J26" s="181">
        <v>2649</v>
      </c>
      <c r="K26" s="189">
        <v>42309</v>
      </c>
      <c r="L26" s="195"/>
      <c r="M26" s="189">
        <v>43070</v>
      </c>
      <c r="N26" s="189">
        <v>43070</v>
      </c>
      <c r="O26" s="148">
        <v>82.5</v>
      </c>
      <c r="P26" s="149">
        <v>82.5</v>
      </c>
      <c r="Q26" s="169"/>
      <c r="R26" s="169" t="s">
        <v>153</v>
      </c>
      <c r="S26" s="370"/>
      <c r="T26" s="150"/>
      <c r="U26" s="97" t="s">
        <v>602</v>
      </c>
      <c r="V26" s="191"/>
      <c r="W26" s="97"/>
    </row>
    <row r="27" spans="1:23" x14ac:dyDescent="0.25">
      <c r="A27" s="11">
        <v>4413501</v>
      </c>
      <c r="B27" s="81">
        <v>21015</v>
      </c>
      <c r="C27" s="11" t="s">
        <v>55</v>
      </c>
      <c r="D27" s="29" t="s">
        <v>73</v>
      </c>
      <c r="E27" s="11"/>
      <c r="F27" s="11"/>
      <c r="G27" s="17" t="s">
        <v>108</v>
      </c>
      <c r="H27" s="17"/>
      <c r="I27" s="17"/>
      <c r="J27" s="17"/>
      <c r="K27" s="64" t="s">
        <v>56</v>
      </c>
      <c r="L27" s="64"/>
      <c r="M27" s="64"/>
      <c r="N27" s="64"/>
      <c r="O27" s="55">
        <f>54.5+27.25-24.8</f>
        <v>56.95</v>
      </c>
      <c r="P27" s="31"/>
      <c r="Q27" s="35"/>
      <c r="R27" s="35"/>
      <c r="S27" s="3"/>
      <c r="T27" s="3"/>
      <c r="U27" s="96"/>
      <c r="V27" s="56"/>
      <c r="W27" s="11"/>
    </row>
    <row r="28" spans="1:23" ht="15.75" thickBot="1" x14ac:dyDescent="0.3">
      <c r="A28" s="11"/>
      <c r="B28" s="196">
        <v>21027</v>
      </c>
      <c r="C28" s="151" t="s">
        <v>190</v>
      </c>
      <c r="D28" s="28" t="s">
        <v>28</v>
      </c>
      <c r="E28" s="151"/>
      <c r="F28" s="151"/>
      <c r="G28" s="185" t="s">
        <v>38</v>
      </c>
      <c r="H28" s="185"/>
      <c r="I28" s="185" t="s">
        <v>195</v>
      </c>
      <c r="J28" s="185"/>
      <c r="K28" s="196">
        <v>2017</v>
      </c>
      <c r="L28" s="66"/>
      <c r="M28" s="196">
        <v>2018</v>
      </c>
      <c r="N28" s="196"/>
      <c r="O28" s="186">
        <v>39.5</v>
      </c>
      <c r="P28" s="153">
        <v>39.5</v>
      </c>
      <c r="Q28" s="156"/>
      <c r="R28" s="156">
        <v>4888</v>
      </c>
      <c r="S28" s="327"/>
      <c r="T28" s="327"/>
      <c r="U28" s="151" t="s">
        <v>540</v>
      </c>
      <c r="V28" s="194"/>
      <c r="W28" s="151"/>
    </row>
    <row r="29" spans="1:23" x14ac:dyDescent="0.25">
      <c r="A29" s="11"/>
      <c r="B29" s="195">
        <v>21029</v>
      </c>
      <c r="C29" s="97" t="s">
        <v>192</v>
      </c>
      <c r="D29" s="193" t="s">
        <v>68</v>
      </c>
      <c r="E29" s="97"/>
      <c r="F29" s="97"/>
      <c r="G29" s="181" t="s">
        <v>100</v>
      </c>
      <c r="H29" s="181" t="s">
        <v>525</v>
      </c>
      <c r="I29" s="181" t="s">
        <v>109</v>
      </c>
      <c r="J29" s="181"/>
      <c r="K29" s="195">
        <v>2016</v>
      </c>
      <c r="L29" s="195">
        <v>2016</v>
      </c>
      <c r="M29" s="195">
        <v>2017</v>
      </c>
      <c r="N29" s="195"/>
      <c r="O29" s="148">
        <v>42</v>
      </c>
      <c r="P29" s="149">
        <v>42.6</v>
      </c>
      <c r="Q29" s="169"/>
      <c r="R29" s="140" t="s">
        <v>153</v>
      </c>
      <c r="S29" s="150"/>
      <c r="T29" s="150"/>
      <c r="U29" s="97" t="s">
        <v>526</v>
      </c>
      <c r="V29" s="191"/>
      <c r="W29" s="97"/>
    </row>
    <row r="30" spans="1:23" x14ac:dyDescent="0.25">
      <c r="A30" s="11"/>
      <c r="B30" s="81">
        <v>2103100</v>
      </c>
      <c r="C30" s="11" t="s">
        <v>196</v>
      </c>
      <c r="D30" s="29" t="s">
        <v>73</v>
      </c>
      <c r="E30" s="11"/>
      <c r="F30" s="11"/>
      <c r="G30" s="17" t="s">
        <v>38</v>
      </c>
      <c r="H30" s="17"/>
      <c r="I30" s="17"/>
      <c r="J30" s="17"/>
      <c r="K30" s="81">
        <v>2015</v>
      </c>
      <c r="L30" s="81"/>
      <c r="M30" s="81">
        <v>2017</v>
      </c>
      <c r="N30" s="64"/>
      <c r="O30" s="54">
        <v>50</v>
      </c>
      <c r="P30" s="31"/>
      <c r="Q30" s="35"/>
      <c r="R30" s="12" t="s">
        <v>153</v>
      </c>
      <c r="S30" s="258"/>
      <c r="T30" s="3"/>
      <c r="U30" s="17" t="s">
        <v>397</v>
      </c>
      <c r="V30" s="56"/>
      <c r="W30" s="11"/>
    </row>
    <row r="31" spans="1:23" x14ac:dyDescent="0.25">
      <c r="A31" s="11"/>
      <c r="B31" s="81">
        <v>2103300</v>
      </c>
      <c r="C31" s="11" t="s">
        <v>215</v>
      </c>
      <c r="D31" s="27" t="s">
        <v>103</v>
      </c>
      <c r="E31" s="11"/>
      <c r="F31" s="11"/>
      <c r="G31" s="17" t="s">
        <v>99</v>
      </c>
      <c r="H31" s="181" t="s">
        <v>482</v>
      </c>
      <c r="I31" s="181" t="s">
        <v>451</v>
      </c>
      <c r="J31" s="17"/>
      <c r="K31" s="81">
        <v>2017</v>
      </c>
      <c r="L31" s="81"/>
      <c r="M31" s="81">
        <v>2018</v>
      </c>
      <c r="N31" s="64"/>
      <c r="O31" s="54">
        <v>50</v>
      </c>
      <c r="P31" s="31"/>
      <c r="Q31" s="35"/>
      <c r="R31" s="12"/>
      <c r="S31" s="316"/>
      <c r="T31" s="3"/>
      <c r="U31" s="17" t="s">
        <v>539</v>
      </c>
      <c r="V31" s="56"/>
      <c r="W31" s="11"/>
    </row>
    <row r="32" spans="1:23" x14ac:dyDescent="0.25">
      <c r="A32" s="11"/>
      <c r="B32" s="81">
        <v>2103400</v>
      </c>
      <c r="C32" s="11" t="s">
        <v>221</v>
      </c>
      <c r="D32" s="27" t="s">
        <v>103</v>
      </c>
      <c r="E32" s="11"/>
      <c r="F32" s="11"/>
      <c r="G32" s="17" t="s">
        <v>38</v>
      </c>
      <c r="H32" s="17"/>
      <c r="I32" s="17" t="s">
        <v>18</v>
      </c>
      <c r="J32" s="17"/>
      <c r="K32" s="81">
        <v>2019</v>
      </c>
      <c r="L32" s="81"/>
      <c r="M32" s="81">
        <v>2020</v>
      </c>
      <c r="N32" s="64"/>
      <c r="O32" s="54">
        <v>47</v>
      </c>
      <c r="P32" s="31"/>
      <c r="Q32" s="35"/>
      <c r="R32" s="12"/>
      <c r="S32" s="258"/>
      <c r="T32" s="3"/>
      <c r="U32" s="17" t="s">
        <v>499</v>
      </c>
      <c r="V32" s="56"/>
      <c r="W32" s="11"/>
    </row>
    <row r="33" spans="1:23" x14ac:dyDescent="0.25">
      <c r="A33" s="11"/>
      <c r="B33" s="81">
        <v>2103600</v>
      </c>
      <c r="C33" s="11" t="s">
        <v>216</v>
      </c>
      <c r="D33" s="29" t="s">
        <v>73</v>
      </c>
      <c r="E33" s="11"/>
      <c r="F33" s="11"/>
      <c r="G33" s="17" t="s">
        <v>108</v>
      </c>
      <c r="H33" s="17"/>
      <c r="I33" s="17"/>
      <c r="J33" s="17"/>
      <c r="K33" s="64" t="s">
        <v>56</v>
      </c>
      <c r="L33" s="81"/>
      <c r="M33" s="81"/>
      <c r="N33" s="64"/>
      <c r="O33" s="54">
        <v>13</v>
      </c>
      <c r="P33" s="31"/>
      <c r="Q33" s="35"/>
      <c r="R33" s="38"/>
      <c r="S33" s="258"/>
      <c r="T33" s="3"/>
      <c r="U33" s="17"/>
      <c r="V33" s="56"/>
      <c r="W33" s="11"/>
    </row>
    <row r="34" spans="1:23" x14ac:dyDescent="0.25">
      <c r="A34" s="11"/>
      <c r="B34" s="81">
        <v>2103700</v>
      </c>
      <c r="C34" s="11" t="s">
        <v>217</v>
      </c>
      <c r="D34" s="17" t="s">
        <v>296</v>
      </c>
      <c r="E34" s="11"/>
      <c r="F34" s="11"/>
      <c r="G34" s="17" t="s">
        <v>38</v>
      </c>
      <c r="H34" s="17"/>
      <c r="I34" s="17"/>
      <c r="J34" s="17"/>
      <c r="K34" s="81">
        <v>2017</v>
      </c>
      <c r="L34" s="81"/>
      <c r="M34" s="81">
        <v>2017</v>
      </c>
      <c r="N34" s="64"/>
      <c r="O34" s="54">
        <v>2</v>
      </c>
      <c r="P34" s="31"/>
      <c r="Q34" s="35"/>
      <c r="R34" s="38"/>
      <c r="S34" s="258"/>
      <c r="T34" s="3"/>
      <c r="U34" s="17"/>
      <c r="V34" s="56"/>
      <c r="W34" s="11"/>
    </row>
    <row r="35" spans="1:23" x14ac:dyDescent="0.25">
      <c r="A35" s="11"/>
      <c r="B35" s="81">
        <v>25001</v>
      </c>
      <c r="C35" s="11" t="s">
        <v>123</v>
      </c>
      <c r="D35" s="27" t="s">
        <v>68</v>
      </c>
      <c r="E35" s="11"/>
      <c r="F35" s="11"/>
      <c r="G35" s="17" t="s">
        <v>100</v>
      </c>
      <c r="H35" s="17"/>
      <c r="I35" s="17" t="s">
        <v>109</v>
      </c>
      <c r="J35" s="17">
        <v>268</v>
      </c>
      <c r="K35" s="81">
        <v>2015</v>
      </c>
      <c r="L35" s="298">
        <v>42370</v>
      </c>
      <c r="M35" s="81">
        <v>2016</v>
      </c>
      <c r="N35" s="64"/>
      <c r="O35" s="54">
        <v>9.6</v>
      </c>
      <c r="P35" s="300">
        <v>9.6</v>
      </c>
      <c r="Q35" s="35"/>
      <c r="R35" s="110">
        <v>0</v>
      </c>
      <c r="S35" s="3"/>
      <c r="T35" s="3"/>
      <c r="U35" s="11"/>
      <c r="V35" s="56"/>
      <c r="W35" s="11"/>
    </row>
    <row r="36" spans="1:23" x14ac:dyDescent="0.25">
      <c r="A36" s="11"/>
      <c r="B36" s="81">
        <v>25002</v>
      </c>
      <c r="C36" s="11" t="s">
        <v>121</v>
      </c>
      <c r="D36" s="27" t="s">
        <v>68</v>
      </c>
      <c r="E36" s="11"/>
      <c r="F36" s="11"/>
      <c r="G36" s="17" t="s">
        <v>99</v>
      </c>
      <c r="H36" s="17"/>
      <c r="I36" s="17" t="s">
        <v>160</v>
      </c>
      <c r="J36" s="17">
        <v>480</v>
      </c>
      <c r="K36" s="64">
        <v>42217</v>
      </c>
      <c r="L36" s="16"/>
      <c r="M36" s="16">
        <v>42583</v>
      </c>
      <c r="N36" s="16">
        <v>42705</v>
      </c>
      <c r="O36" s="54">
        <v>13</v>
      </c>
      <c r="P36" s="31">
        <v>13</v>
      </c>
      <c r="Q36" s="35">
        <v>29880</v>
      </c>
      <c r="R36" s="36">
        <v>0</v>
      </c>
      <c r="S36" s="5"/>
      <c r="T36" s="6"/>
      <c r="U36" s="11"/>
      <c r="V36" s="56"/>
      <c r="W36" s="11"/>
    </row>
    <row r="37" spans="1:23" ht="15.75" thickBot="1" x14ac:dyDescent="0.3">
      <c r="A37" s="11"/>
      <c r="B37" s="196">
        <v>25003</v>
      </c>
      <c r="C37" s="151" t="s">
        <v>120</v>
      </c>
      <c r="D37" s="184" t="s">
        <v>68</v>
      </c>
      <c r="E37" s="151"/>
      <c r="F37" s="151"/>
      <c r="G37" s="185" t="s">
        <v>100</v>
      </c>
      <c r="H37" s="185" t="s">
        <v>478</v>
      </c>
      <c r="I37" s="185" t="s">
        <v>109</v>
      </c>
      <c r="J37" s="185">
        <v>282</v>
      </c>
      <c r="K37" s="152">
        <v>2016</v>
      </c>
      <c r="L37" s="152"/>
      <c r="M37" s="152">
        <v>2017</v>
      </c>
      <c r="N37" s="239">
        <v>42948</v>
      </c>
      <c r="O37" s="302">
        <v>11.9</v>
      </c>
      <c r="P37" s="310">
        <v>11.9</v>
      </c>
      <c r="Q37" s="156"/>
      <c r="R37" s="192">
        <v>0</v>
      </c>
      <c r="S37" s="154"/>
      <c r="T37" s="154"/>
      <c r="U37" s="151"/>
      <c r="V37" s="194"/>
      <c r="W37" s="151"/>
    </row>
    <row r="38" spans="1:23" x14ac:dyDescent="0.25">
      <c r="A38" s="11"/>
      <c r="B38" s="195">
        <v>25004</v>
      </c>
      <c r="C38" s="97" t="s">
        <v>118</v>
      </c>
      <c r="D38" s="193" t="s">
        <v>68</v>
      </c>
      <c r="E38" s="97"/>
      <c r="F38" s="97"/>
      <c r="G38" s="181" t="s">
        <v>99</v>
      </c>
      <c r="H38" s="181"/>
      <c r="I38" s="181" t="s">
        <v>155</v>
      </c>
      <c r="J38" s="181"/>
      <c r="K38" s="147"/>
      <c r="L38" s="147"/>
      <c r="M38" s="147"/>
      <c r="N38" s="147"/>
      <c r="O38" s="148" t="s">
        <v>119</v>
      </c>
      <c r="P38" s="149"/>
      <c r="Q38" s="169"/>
      <c r="R38" s="169" t="s">
        <v>153</v>
      </c>
      <c r="S38" s="182"/>
      <c r="T38" s="150"/>
      <c r="U38" s="97" t="s">
        <v>191</v>
      </c>
      <c r="V38" s="191"/>
      <c r="W38" s="97"/>
    </row>
    <row r="39" spans="1:23" s="271" customFormat="1" x14ac:dyDescent="0.25">
      <c r="A39" s="11"/>
      <c r="B39" s="195"/>
      <c r="C39" s="97" t="s">
        <v>557</v>
      </c>
      <c r="D39" s="23" t="s">
        <v>7</v>
      </c>
      <c r="E39" s="97"/>
      <c r="F39" s="97"/>
      <c r="G39" s="181"/>
      <c r="H39" s="181"/>
      <c r="I39" s="181" t="s">
        <v>18</v>
      </c>
      <c r="J39" s="181"/>
      <c r="K39" s="335">
        <v>2016</v>
      </c>
      <c r="L39" s="147"/>
      <c r="M39" s="335">
        <v>2017</v>
      </c>
      <c r="N39" s="335">
        <v>2017</v>
      </c>
      <c r="O39" s="148">
        <v>0.9</v>
      </c>
      <c r="P39" s="149">
        <v>0.9</v>
      </c>
      <c r="Q39" s="169"/>
      <c r="R39" s="169"/>
      <c r="S39" s="150"/>
      <c r="T39" s="150"/>
      <c r="U39" s="97" t="s">
        <v>601</v>
      </c>
      <c r="V39" s="191"/>
      <c r="W39" s="97"/>
    </row>
    <row r="40" spans="1:23" x14ac:dyDescent="0.25">
      <c r="A40" s="11">
        <v>4415599</v>
      </c>
      <c r="B40" s="81">
        <v>26003</v>
      </c>
      <c r="C40" s="51" t="s">
        <v>449</v>
      </c>
      <c r="D40" s="25" t="s">
        <v>31</v>
      </c>
      <c r="E40" s="11"/>
      <c r="F40" s="11"/>
      <c r="G40" s="17" t="s">
        <v>100</v>
      </c>
      <c r="H40" s="17" t="s">
        <v>487</v>
      </c>
      <c r="I40" s="17" t="s">
        <v>109</v>
      </c>
      <c r="J40" s="17">
        <v>5371</v>
      </c>
      <c r="K40" s="16">
        <v>41944</v>
      </c>
      <c r="L40" s="16">
        <v>42036</v>
      </c>
      <c r="M40" s="64">
        <v>42705</v>
      </c>
      <c r="N40" s="16">
        <v>42705</v>
      </c>
      <c r="O40" s="54">
        <v>240</v>
      </c>
      <c r="P40" s="31">
        <v>240</v>
      </c>
      <c r="Q40" s="35">
        <v>25250</v>
      </c>
      <c r="R40" s="35">
        <v>5300</v>
      </c>
      <c r="S40" s="5"/>
      <c r="T40" s="3"/>
      <c r="U40" s="11" t="s">
        <v>603</v>
      </c>
      <c r="V40" s="56" t="s">
        <v>65</v>
      </c>
      <c r="W40" s="11"/>
    </row>
    <row r="41" spans="1:23" s="271" customFormat="1" x14ac:dyDescent="0.25">
      <c r="A41" s="41"/>
      <c r="B41" s="81">
        <v>260019</v>
      </c>
      <c r="C41" s="51" t="s">
        <v>562</v>
      </c>
      <c r="D41" s="25" t="s">
        <v>31</v>
      </c>
      <c r="E41" s="11"/>
      <c r="F41" s="11"/>
      <c r="G41" s="17"/>
      <c r="H41" s="17"/>
      <c r="I41" s="17"/>
      <c r="J41" s="17"/>
      <c r="K41" s="16"/>
      <c r="L41" s="16"/>
      <c r="M41" s="64"/>
      <c r="N41" s="16"/>
      <c r="O41" s="54">
        <v>0.6</v>
      </c>
      <c r="P41" s="12"/>
      <c r="Q41" s="35"/>
      <c r="R41" s="35"/>
      <c r="S41" s="3"/>
      <c r="T41" s="3"/>
      <c r="U41" s="11"/>
      <c r="V41" s="11"/>
      <c r="W41" s="11"/>
    </row>
    <row r="42" spans="1:23" x14ac:dyDescent="0.25">
      <c r="A42" s="41"/>
      <c r="B42" s="176" t="s">
        <v>44</v>
      </c>
      <c r="C42" s="160"/>
      <c r="D42" s="160"/>
      <c r="E42" s="160"/>
      <c r="F42" s="160"/>
      <c r="G42" s="165"/>
      <c r="H42" s="165"/>
      <c r="I42" s="165"/>
      <c r="J42" s="165"/>
      <c r="K42" s="162"/>
      <c r="L42" s="162"/>
      <c r="M42" s="162"/>
      <c r="N42" s="162"/>
      <c r="O42" s="163"/>
      <c r="P42" s="162"/>
      <c r="Q42" s="164"/>
      <c r="R42" s="164"/>
      <c r="S42" s="165"/>
      <c r="T42" s="165"/>
      <c r="U42" s="56"/>
      <c r="V42" s="160"/>
      <c r="W42" s="56"/>
    </row>
    <row r="43" spans="1:23" x14ac:dyDescent="0.25">
      <c r="A43" s="11"/>
      <c r="B43" s="30" t="s">
        <v>122</v>
      </c>
      <c r="C43" s="160"/>
      <c r="D43" s="165"/>
      <c r="E43" s="160"/>
      <c r="F43" s="160"/>
      <c r="G43" s="165"/>
      <c r="H43" s="165"/>
      <c r="I43" s="165"/>
      <c r="J43" s="165"/>
      <c r="K43" s="240"/>
      <c r="L43" s="240"/>
      <c r="M43" s="240"/>
      <c r="N43" s="162"/>
      <c r="O43" s="163"/>
      <c r="P43" s="162"/>
      <c r="Q43" s="164"/>
      <c r="R43" s="164"/>
      <c r="S43" s="165"/>
      <c r="T43" s="165"/>
      <c r="U43" s="56"/>
      <c r="V43" s="160"/>
      <c r="W43" s="56"/>
    </row>
    <row r="44" spans="1:23" x14ac:dyDescent="0.25">
      <c r="A44" s="11">
        <v>6010399</v>
      </c>
      <c r="B44" s="12">
        <v>41011</v>
      </c>
      <c r="C44" s="11" t="s">
        <v>29</v>
      </c>
      <c r="D44" s="24" t="s">
        <v>61</v>
      </c>
      <c r="E44" s="11" t="s">
        <v>22</v>
      </c>
      <c r="F44" s="11"/>
      <c r="G44" s="17" t="s">
        <v>100</v>
      </c>
      <c r="H44" s="17" t="s">
        <v>506</v>
      </c>
      <c r="I44" s="17" t="s">
        <v>109</v>
      </c>
      <c r="J44" s="17">
        <v>1046</v>
      </c>
      <c r="K44" s="81">
        <v>2014</v>
      </c>
      <c r="L44" s="81">
        <v>2016</v>
      </c>
      <c r="M44" s="81">
        <v>2017</v>
      </c>
      <c r="N44" s="64">
        <v>42887</v>
      </c>
      <c r="O44" s="55">
        <v>43</v>
      </c>
      <c r="P44" s="31">
        <v>43</v>
      </c>
      <c r="Q44" s="35"/>
      <c r="R44" s="35">
        <v>0</v>
      </c>
      <c r="S44" s="3"/>
      <c r="T44" s="3"/>
      <c r="U44" s="11" t="s">
        <v>598</v>
      </c>
      <c r="V44" s="56"/>
      <c r="W44" s="11"/>
    </row>
    <row r="45" spans="1:23" x14ac:dyDescent="0.25">
      <c r="A45" s="11">
        <v>4503899</v>
      </c>
      <c r="B45" s="12">
        <v>60003</v>
      </c>
      <c r="C45" s="11" t="s">
        <v>30</v>
      </c>
      <c r="D45" s="24" t="s">
        <v>61</v>
      </c>
      <c r="E45" s="11" t="s">
        <v>39</v>
      </c>
      <c r="F45" s="11"/>
      <c r="G45" s="17" t="s">
        <v>100</v>
      </c>
      <c r="H45" s="17"/>
      <c r="I45" s="17" t="s">
        <v>109</v>
      </c>
      <c r="J45" s="17">
        <v>2972</v>
      </c>
      <c r="K45" s="81">
        <v>2014</v>
      </c>
      <c r="L45" s="81" t="s">
        <v>60</v>
      </c>
      <c r="M45" s="81" t="s">
        <v>501</v>
      </c>
      <c r="N45" s="16" t="s">
        <v>558</v>
      </c>
      <c r="O45" s="54">
        <v>89</v>
      </c>
      <c r="P45" s="31" t="s">
        <v>629</v>
      </c>
      <c r="Q45" s="35">
        <v>22476</v>
      </c>
      <c r="R45" s="35">
        <v>0</v>
      </c>
      <c r="S45" s="316"/>
      <c r="T45" s="316"/>
      <c r="U45" s="11" t="s">
        <v>599</v>
      </c>
      <c r="V45" s="56"/>
      <c r="W45" s="11"/>
    </row>
    <row r="46" spans="1:23" x14ac:dyDescent="0.25">
      <c r="A46" s="11">
        <v>4471301</v>
      </c>
      <c r="B46" s="12">
        <v>60005</v>
      </c>
      <c r="C46" s="11" t="s">
        <v>34</v>
      </c>
      <c r="D46" s="24" t="s">
        <v>61</v>
      </c>
      <c r="E46" s="11" t="s">
        <v>22</v>
      </c>
      <c r="F46" s="11"/>
      <c r="G46" s="17" t="s">
        <v>100</v>
      </c>
      <c r="H46" s="17" t="s">
        <v>480</v>
      </c>
      <c r="I46" s="17" t="s">
        <v>109</v>
      </c>
      <c r="J46" s="17">
        <v>5341</v>
      </c>
      <c r="K46" s="81">
        <v>2014</v>
      </c>
      <c r="L46" s="81" t="s">
        <v>184</v>
      </c>
      <c r="M46" s="81">
        <v>2016</v>
      </c>
      <c r="N46" s="16">
        <v>42644</v>
      </c>
      <c r="O46" s="318">
        <v>83.11</v>
      </c>
      <c r="P46" s="319">
        <v>83.11</v>
      </c>
      <c r="Q46" s="35"/>
      <c r="R46" s="35">
        <v>0</v>
      </c>
      <c r="S46" s="6"/>
      <c r="T46" s="258"/>
      <c r="U46" s="11" t="s">
        <v>538</v>
      </c>
      <c r="V46" s="56"/>
      <c r="W46" s="11"/>
    </row>
    <row r="47" spans="1:23" x14ac:dyDescent="0.25">
      <c r="A47" s="11"/>
      <c r="B47" s="12">
        <v>6000501</v>
      </c>
      <c r="C47" s="11" t="s">
        <v>348</v>
      </c>
      <c r="D47" s="272" t="s">
        <v>167</v>
      </c>
      <c r="E47" s="41"/>
      <c r="F47" s="41"/>
      <c r="G47" s="17" t="s">
        <v>100</v>
      </c>
      <c r="H47" s="229" t="s">
        <v>507</v>
      </c>
      <c r="I47" s="229" t="s">
        <v>419</v>
      </c>
      <c r="J47" s="17"/>
      <c r="K47" s="81">
        <v>2016</v>
      </c>
      <c r="L47" s="333">
        <v>2016</v>
      </c>
      <c r="M47" s="81" t="s">
        <v>559</v>
      </c>
      <c r="N47" s="64">
        <v>42736</v>
      </c>
      <c r="O47" s="54"/>
      <c r="P47" s="31"/>
      <c r="Q47" s="35"/>
      <c r="R47" s="35"/>
      <c r="S47" s="6"/>
      <c r="T47" s="258"/>
      <c r="U47" s="11" t="s">
        <v>560</v>
      </c>
      <c r="V47" s="56"/>
      <c r="W47" s="11"/>
    </row>
    <row r="48" spans="1:23" x14ac:dyDescent="0.25">
      <c r="A48" s="11"/>
      <c r="B48" s="12">
        <v>60006</v>
      </c>
      <c r="C48" s="11" t="s">
        <v>236</v>
      </c>
      <c r="D48" s="29" t="s">
        <v>73</v>
      </c>
      <c r="E48" s="41"/>
      <c r="F48" s="41"/>
      <c r="G48" s="17" t="s">
        <v>38</v>
      </c>
      <c r="H48" s="229"/>
      <c r="I48" s="229"/>
      <c r="J48" s="17"/>
      <c r="K48" s="81">
        <v>2016</v>
      </c>
      <c r="L48" s="81"/>
      <c r="M48" s="81">
        <v>2016</v>
      </c>
      <c r="N48" s="12"/>
      <c r="O48" s="54">
        <v>0.93500000000000005</v>
      </c>
      <c r="P48" s="31"/>
      <c r="Q48" s="35"/>
      <c r="R48" s="35"/>
      <c r="S48" s="3"/>
      <c r="T48" s="258"/>
      <c r="U48" s="11"/>
      <c r="V48" s="56"/>
      <c r="W48" s="11"/>
    </row>
    <row r="49" spans="1:29" x14ac:dyDescent="0.25">
      <c r="A49" s="11"/>
      <c r="B49" s="12">
        <v>60008</v>
      </c>
      <c r="C49" s="11" t="s">
        <v>104</v>
      </c>
      <c r="D49" s="28" t="s">
        <v>393</v>
      </c>
      <c r="E49" s="42"/>
      <c r="F49" s="42"/>
      <c r="G49" s="17" t="s">
        <v>99</v>
      </c>
      <c r="H49" s="229" t="s">
        <v>510</v>
      </c>
      <c r="I49" s="229" t="s">
        <v>628</v>
      </c>
      <c r="J49" s="17">
        <v>3720</v>
      </c>
      <c r="K49" s="81">
        <v>2017</v>
      </c>
      <c r="L49" s="81">
        <v>2017</v>
      </c>
      <c r="M49" s="64">
        <v>43586</v>
      </c>
      <c r="N49" s="64">
        <v>43586</v>
      </c>
      <c r="O49" s="55">
        <v>211</v>
      </c>
      <c r="P49" s="319">
        <v>211</v>
      </c>
      <c r="Q49" s="35"/>
      <c r="R49" s="35" t="s">
        <v>153</v>
      </c>
      <c r="S49" s="3"/>
      <c r="T49" s="3"/>
      <c r="U49" s="11"/>
      <c r="V49" s="56"/>
      <c r="W49" s="11"/>
    </row>
    <row r="50" spans="1:29" s="44" customFormat="1" ht="15" customHeight="1" x14ac:dyDescent="0.25">
      <c r="A50" s="11"/>
      <c r="B50" s="12">
        <v>6001000</v>
      </c>
      <c r="C50" s="11" t="s">
        <v>132</v>
      </c>
      <c r="D50" s="24" t="s">
        <v>61</v>
      </c>
      <c r="E50" s="11"/>
      <c r="F50" s="11"/>
      <c r="G50" s="17" t="s">
        <v>38</v>
      </c>
      <c r="H50" s="17"/>
      <c r="I50" s="17"/>
      <c r="J50" s="229"/>
      <c r="K50" s="81">
        <v>2018</v>
      </c>
      <c r="L50" s="81"/>
      <c r="M50" s="81"/>
      <c r="N50" s="12"/>
      <c r="O50" s="54">
        <v>70</v>
      </c>
      <c r="P50" s="12">
        <v>70</v>
      </c>
      <c r="Q50" s="35"/>
      <c r="R50" s="36">
        <v>0</v>
      </c>
      <c r="S50" s="3"/>
      <c r="T50" s="3"/>
      <c r="U50" s="11"/>
      <c r="V50" s="11"/>
      <c r="W50" s="11"/>
      <c r="X50"/>
      <c r="Y50"/>
      <c r="Z50"/>
      <c r="AA50"/>
      <c r="AB50"/>
      <c r="AC50"/>
    </row>
    <row r="51" spans="1:29" x14ac:dyDescent="0.25">
      <c r="A51" s="41"/>
      <c r="B51" s="159" t="s">
        <v>45</v>
      </c>
      <c r="C51" s="160"/>
      <c r="D51" s="160"/>
      <c r="E51" s="160"/>
      <c r="F51" s="160"/>
      <c r="G51" s="165"/>
      <c r="H51" s="165"/>
      <c r="I51" s="165"/>
      <c r="J51" s="165"/>
      <c r="K51" s="240"/>
      <c r="L51" s="240"/>
      <c r="M51" s="240"/>
      <c r="N51" s="162"/>
      <c r="O51" s="163"/>
      <c r="P51" s="162"/>
      <c r="Q51" s="164"/>
      <c r="R51" s="164"/>
      <c r="S51" s="160"/>
      <c r="T51" s="160"/>
      <c r="U51" s="56"/>
      <c r="V51" s="160"/>
      <c r="W51" s="56"/>
    </row>
    <row r="52" spans="1:29" x14ac:dyDescent="0.25">
      <c r="A52" s="41">
        <v>4007199</v>
      </c>
      <c r="B52" s="12">
        <v>10001</v>
      </c>
      <c r="C52" s="11" t="s">
        <v>131</v>
      </c>
      <c r="D52" s="26" t="s">
        <v>37</v>
      </c>
      <c r="E52" s="11"/>
      <c r="F52" s="11"/>
      <c r="G52" s="17" t="s">
        <v>398</v>
      </c>
      <c r="H52" s="17" t="s">
        <v>481</v>
      </c>
      <c r="I52" s="17" t="s">
        <v>18</v>
      </c>
      <c r="J52" s="315">
        <v>11615</v>
      </c>
      <c r="K52" s="81">
        <v>2015</v>
      </c>
      <c r="L52" s="64">
        <v>42767</v>
      </c>
      <c r="M52" s="64">
        <v>43191</v>
      </c>
      <c r="N52" s="64">
        <v>43404</v>
      </c>
      <c r="O52" s="55">
        <v>390</v>
      </c>
      <c r="P52" s="81">
        <v>400</v>
      </c>
      <c r="Q52" s="36">
        <v>25302</v>
      </c>
      <c r="R52" s="301">
        <f>-S53</f>
        <v>0</v>
      </c>
      <c r="S52" s="3"/>
      <c r="T52" s="3"/>
      <c r="U52" s="11" t="s">
        <v>542</v>
      </c>
      <c r="V52" s="56"/>
      <c r="W52" s="11"/>
    </row>
    <row r="53" spans="1:29" x14ac:dyDescent="0.25">
      <c r="A53" s="41"/>
      <c r="B53" s="12">
        <v>10002</v>
      </c>
      <c r="C53" s="11" t="s">
        <v>130</v>
      </c>
      <c r="D53" s="26" t="s">
        <v>37</v>
      </c>
      <c r="E53" s="11"/>
      <c r="F53" s="11"/>
      <c r="G53" s="17"/>
      <c r="H53" s="17"/>
      <c r="I53" s="17" t="s">
        <v>202</v>
      </c>
      <c r="J53" s="17">
        <v>0</v>
      </c>
      <c r="K53" s="81">
        <v>2014</v>
      </c>
      <c r="L53" s="64"/>
      <c r="M53" s="81">
        <v>2015</v>
      </c>
      <c r="N53" s="64"/>
      <c r="O53" s="55">
        <v>75</v>
      </c>
      <c r="P53" s="81">
        <v>75</v>
      </c>
      <c r="Q53" s="36"/>
      <c r="R53" s="36">
        <v>17392</v>
      </c>
      <c r="S53" s="3"/>
      <c r="T53" s="3"/>
      <c r="U53" s="11"/>
      <c r="V53" s="56"/>
      <c r="W53" s="11"/>
    </row>
    <row r="54" spans="1:29" x14ac:dyDescent="0.25">
      <c r="A54" s="41"/>
      <c r="B54" s="12">
        <v>10003</v>
      </c>
      <c r="C54" s="11" t="s">
        <v>106</v>
      </c>
      <c r="D54" s="26" t="s">
        <v>238</v>
      </c>
      <c r="E54" s="11"/>
      <c r="F54" s="11"/>
      <c r="G54" s="17" t="s">
        <v>38</v>
      </c>
      <c r="H54" s="17"/>
      <c r="I54" s="17" t="s">
        <v>198</v>
      </c>
      <c r="J54" s="17"/>
      <c r="K54" s="81"/>
      <c r="L54" s="64"/>
      <c r="M54" s="64">
        <v>43252</v>
      </c>
      <c r="N54" s="81"/>
      <c r="O54" s="55">
        <v>33</v>
      </c>
      <c r="P54" s="81">
        <v>23</v>
      </c>
      <c r="Q54" s="36"/>
      <c r="R54" s="36" t="s">
        <v>153</v>
      </c>
      <c r="S54" s="3"/>
      <c r="T54" s="3"/>
      <c r="U54" s="11"/>
      <c r="V54" s="56"/>
      <c r="W54" s="11"/>
    </row>
    <row r="55" spans="1:29" ht="15.75" thickBot="1" x14ac:dyDescent="0.3">
      <c r="A55" s="41"/>
      <c r="B55" s="152">
        <v>10006</v>
      </c>
      <c r="C55" s="151" t="s">
        <v>199</v>
      </c>
      <c r="D55" s="198" t="s">
        <v>37</v>
      </c>
      <c r="E55" s="151"/>
      <c r="F55" s="151"/>
      <c r="G55" s="185" t="s">
        <v>38</v>
      </c>
      <c r="H55" s="185"/>
      <c r="I55" s="185" t="s">
        <v>59</v>
      </c>
      <c r="J55" s="185">
        <v>0</v>
      </c>
      <c r="K55" s="196"/>
      <c r="L55" s="239"/>
      <c r="M55" s="81">
        <v>2016</v>
      </c>
      <c r="N55" s="196"/>
      <c r="O55" s="302">
        <v>2</v>
      </c>
      <c r="P55" s="196">
        <v>1.5</v>
      </c>
      <c r="Q55" s="192"/>
      <c r="R55" s="192"/>
      <c r="S55" s="154"/>
      <c r="T55" s="154"/>
      <c r="U55" s="151"/>
      <c r="V55" s="194"/>
      <c r="W55" s="151"/>
    </row>
    <row r="56" spans="1:29" x14ac:dyDescent="0.25">
      <c r="A56" s="41">
        <v>4002501</v>
      </c>
      <c r="B56" s="140">
        <v>4002501</v>
      </c>
      <c r="C56" s="97" t="s">
        <v>125</v>
      </c>
      <c r="D56" s="197" t="s">
        <v>61</v>
      </c>
      <c r="E56" s="96"/>
      <c r="F56" s="96"/>
      <c r="G56" s="181" t="s">
        <v>100</v>
      </c>
      <c r="H56" s="181" t="s">
        <v>486</v>
      </c>
      <c r="I56" s="181" t="s">
        <v>166</v>
      </c>
      <c r="J56" s="181"/>
      <c r="K56" s="195"/>
      <c r="L56" s="195"/>
      <c r="M56" s="195">
        <v>2014</v>
      </c>
      <c r="N56" s="189">
        <v>42036</v>
      </c>
      <c r="O56" s="218"/>
      <c r="P56" s="378">
        <v>520.5</v>
      </c>
      <c r="Q56" s="106"/>
      <c r="R56" s="106"/>
      <c r="S56" s="150"/>
      <c r="T56" s="150"/>
      <c r="U56" s="97"/>
      <c r="V56" s="191"/>
      <c r="W56" s="97"/>
    </row>
    <row r="57" spans="1:29" x14ac:dyDescent="0.25">
      <c r="A57" s="41"/>
      <c r="B57" s="12">
        <v>4002599</v>
      </c>
      <c r="C57" s="44" t="s">
        <v>147</v>
      </c>
      <c r="D57" s="24" t="s">
        <v>61</v>
      </c>
      <c r="E57" s="96" t="s">
        <v>22</v>
      </c>
      <c r="F57" s="96"/>
      <c r="G57" s="17" t="s">
        <v>100</v>
      </c>
      <c r="H57" s="17"/>
      <c r="I57" s="17" t="s">
        <v>165</v>
      </c>
      <c r="J57" s="17"/>
      <c r="K57" s="64">
        <v>42125</v>
      </c>
      <c r="L57" s="64">
        <v>42125</v>
      </c>
      <c r="M57" s="64">
        <v>42767</v>
      </c>
      <c r="N57" s="64">
        <v>42795</v>
      </c>
      <c r="O57" s="218"/>
      <c r="P57" s="379"/>
      <c r="Q57" s="106"/>
      <c r="R57" s="106"/>
      <c r="S57" s="6"/>
      <c r="T57" s="3"/>
      <c r="U57" s="96" t="s">
        <v>394</v>
      </c>
      <c r="V57" s="56"/>
      <c r="W57" s="11"/>
    </row>
    <row r="58" spans="1:29" x14ac:dyDescent="0.25">
      <c r="A58" s="41"/>
      <c r="B58" s="12">
        <v>10014</v>
      </c>
      <c r="C58" s="11" t="s">
        <v>126</v>
      </c>
      <c r="D58" s="24" t="s">
        <v>61</v>
      </c>
      <c r="E58" s="96"/>
      <c r="F58" s="96"/>
      <c r="G58" s="17" t="s">
        <v>100</v>
      </c>
      <c r="H58" s="17"/>
      <c r="I58" s="17" t="s">
        <v>165</v>
      </c>
      <c r="J58" s="17">
        <v>2359.9</v>
      </c>
      <c r="K58" s="64">
        <v>42125</v>
      </c>
      <c r="L58" s="64">
        <v>42125</v>
      </c>
      <c r="M58" s="64">
        <v>42767</v>
      </c>
      <c r="N58" s="64">
        <v>42795</v>
      </c>
      <c r="O58" s="218">
        <v>520.5</v>
      </c>
      <c r="P58" s="379"/>
      <c r="Q58" s="107">
        <v>31074</v>
      </c>
      <c r="R58" s="107">
        <v>2444</v>
      </c>
      <c r="S58" s="6"/>
      <c r="T58" s="7"/>
      <c r="U58" s="96"/>
      <c r="V58" s="56"/>
      <c r="W58" s="11"/>
    </row>
    <row r="59" spans="1:29" x14ac:dyDescent="0.25">
      <c r="A59" s="41"/>
      <c r="B59" s="12">
        <v>10013</v>
      </c>
      <c r="C59" s="11" t="s">
        <v>127</v>
      </c>
      <c r="D59" s="24" t="s">
        <v>61</v>
      </c>
      <c r="E59" s="96"/>
      <c r="F59" s="96"/>
      <c r="G59" s="17" t="s">
        <v>100</v>
      </c>
      <c r="H59" s="17"/>
      <c r="I59" s="17" t="s">
        <v>165</v>
      </c>
      <c r="J59" s="17">
        <v>9994.1</v>
      </c>
      <c r="K59" s="64">
        <v>42125</v>
      </c>
      <c r="L59" s="64">
        <v>42125</v>
      </c>
      <c r="M59" s="64">
        <v>42767</v>
      </c>
      <c r="N59" s="64">
        <v>42795</v>
      </c>
      <c r="O59" s="218"/>
      <c r="P59" s="379"/>
      <c r="Q59" s="107"/>
      <c r="R59" s="107"/>
      <c r="S59" s="6"/>
      <c r="T59" s="7"/>
      <c r="V59" s="56"/>
      <c r="W59" s="11"/>
    </row>
    <row r="60" spans="1:29" x14ac:dyDescent="0.25">
      <c r="A60" s="41"/>
      <c r="B60" s="136">
        <v>10016</v>
      </c>
      <c r="C60" s="95" t="s">
        <v>128</v>
      </c>
      <c r="D60" s="177" t="s">
        <v>61</v>
      </c>
      <c r="E60" s="96"/>
      <c r="F60" s="96"/>
      <c r="G60" s="220" t="s">
        <v>100</v>
      </c>
      <c r="H60" s="220"/>
      <c r="I60" s="220" t="s">
        <v>165</v>
      </c>
      <c r="J60" s="220">
        <v>632</v>
      </c>
      <c r="K60" s="178">
        <v>42125</v>
      </c>
      <c r="L60" s="178">
        <v>42125</v>
      </c>
      <c r="M60" s="178">
        <v>42767</v>
      </c>
      <c r="N60" s="64">
        <v>42795</v>
      </c>
      <c r="O60" s="218"/>
      <c r="P60" s="379"/>
      <c r="Q60" s="107"/>
      <c r="R60" s="107"/>
      <c r="S60" s="209"/>
      <c r="T60" s="166"/>
      <c r="U60" s="96">
        <v>0</v>
      </c>
      <c r="V60" s="179"/>
      <c r="W60" s="95"/>
    </row>
    <row r="61" spans="1:29" x14ac:dyDescent="0.25">
      <c r="A61" s="41"/>
      <c r="B61" s="242">
        <v>10019</v>
      </c>
      <c r="C61" s="226" t="s">
        <v>227</v>
      </c>
      <c r="D61" s="29" t="s">
        <v>300</v>
      </c>
      <c r="E61" s="37"/>
      <c r="F61" s="37"/>
      <c r="G61" s="243" t="s">
        <v>38</v>
      </c>
      <c r="H61" s="243"/>
      <c r="I61" s="243" t="s">
        <v>450</v>
      </c>
      <c r="J61" s="243"/>
      <c r="K61" s="81">
        <v>2019</v>
      </c>
      <c r="L61" s="227"/>
      <c r="M61" s="81">
        <v>2019</v>
      </c>
      <c r="N61" s="64"/>
      <c r="O61" s="55">
        <v>335</v>
      </c>
      <c r="P61" s="228"/>
      <c r="Q61" s="36"/>
      <c r="R61" s="36"/>
      <c r="S61" s="3"/>
      <c r="T61" s="7"/>
      <c r="U61" s="11"/>
      <c r="V61" s="226"/>
      <c r="W61" s="179"/>
    </row>
    <row r="62" spans="1:29" x14ac:dyDescent="0.25">
      <c r="A62" s="41"/>
      <c r="B62" s="30" t="s">
        <v>124</v>
      </c>
      <c r="C62" s="160"/>
      <c r="D62" s="165"/>
      <c r="E62" s="160"/>
      <c r="F62" s="160"/>
      <c r="G62" s="165"/>
      <c r="H62" s="165"/>
      <c r="I62" s="165"/>
      <c r="J62" s="165"/>
      <c r="K62" s="238"/>
      <c r="L62" s="240"/>
      <c r="M62" s="238"/>
      <c r="N62" s="161"/>
      <c r="O62" s="163"/>
      <c r="P62" s="162"/>
      <c r="Q62" s="164"/>
      <c r="R62" s="164"/>
      <c r="S62" s="165"/>
      <c r="T62" s="165"/>
      <c r="U62" s="56"/>
      <c r="V62" s="160"/>
      <c r="W62" s="56"/>
    </row>
    <row r="63" spans="1:29" x14ac:dyDescent="0.25">
      <c r="A63" s="11">
        <v>4542101</v>
      </c>
      <c r="B63" s="140">
        <v>10010</v>
      </c>
      <c r="C63" s="97" t="s">
        <v>185</v>
      </c>
      <c r="D63" s="180" t="s">
        <v>7</v>
      </c>
      <c r="E63" s="97"/>
      <c r="F63" s="97"/>
      <c r="G63" s="181" t="s">
        <v>38</v>
      </c>
      <c r="H63" s="181"/>
      <c r="I63" s="181" t="s">
        <v>18</v>
      </c>
      <c r="J63" s="181">
        <f>166*3</f>
        <v>498</v>
      </c>
      <c r="K63" s="147">
        <v>41730</v>
      </c>
      <c r="L63" s="147" t="s">
        <v>187</v>
      </c>
      <c r="M63" s="147">
        <v>41974</v>
      </c>
      <c r="N63" s="147" t="s">
        <v>186</v>
      </c>
      <c r="O63" s="148">
        <v>2.9</v>
      </c>
      <c r="P63" s="149">
        <v>2.85</v>
      </c>
      <c r="Q63" s="169">
        <f>2850000/J63</f>
        <v>5722.8915662650606</v>
      </c>
      <c r="R63" s="169">
        <v>0</v>
      </c>
      <c r="S63" s="182"/>
      <c r="T63" s="170"/>
      <c r="U63" s="97" t="s">
        <v>556</v>
      </c>
      <c r="V63" s="191"/>
      <c r="W63" s="97"/>
    </row>
    <row r="64" spans="1:29" x14ac:dyDescent="0.25">
      <c r="A64" s="86"/>
      <c r="B64" s="85">
        <v>2102800</v>
      </c>
      <c r="C64" s="88" t="s">
        <v>138</v>
      </c>
      <c r="D64" s="28" t="s">
        <v>28</v>
      </c>
      <c r="E64" s="86"/>
      <c r="F64" s="86"/>
      <c r="G64" s="17" t="s">
        <v>100</v>
      </c>
      <c r="H64" s="17" t="s">
        <v>509</v>
      </c>
      <c r="I64" s="210" t="s">
        <v>154</v>
      </c>
      <c r="J64" s="313"/>
      <c r="K64" s="62">
        <v>2015</v>
      </c>
      <c r="L64" s="276">
        <v>42583</v>
      </c>
      <c r="M64" s="62">
        <v>2016</v>
      </c>
      <c r="N64" s="276">
        <v>42705</v>
      </c>
      <c r="O64" s="318">
        <v>7.84</v>
      </c>
      <c r="P64" s="320">
        <v>7.84</v>
      </c>
      <c r="Q64" s="86"/>
      <c r="R64" s="62">
        <v>0</v>
      </c>
      <c r="S64" s="61"/>
      <c r="T64" s="3"/>
      <c r="U64" s="11"/>
      <c r="V64" s="56"/>
      <c r="W64" s="11"/>
    </row>
    <row r="65" spans="1:23" s="44" customFormat="1" ht="15" customHeight="1" x14ac:dyDescent="0.25">
      <c r="A65" s="49">
        <v>4707509</v>
      </c>
      <c r="B65" s="68">
        <v>4100300</v>
      </c>
      <c r="C65" s="11" t="s">
        <v>84</v>
      </c>
      <c r="D65" s="29" t="s">
        <v>297</v>
      </c>
      <c r="E65" s="11"/>
      <c r="F65" s="11"/>
      <c r="G65" s="11" t="s">
        <v>108</v>
      </c>
      <c r="H65" s="17"/>
      <c r="I65" s="141" t="s">
        <v>171</v>
      </c>
      <c r="J65" s="314"/>
      <c r="K65" s="16" t="s">
        <v>56</v>
      </c>
      <c r="L65" s="12"/>
      <c r="M65" s="12"/>
      <c r="N65" s="138"/>
      <c r="O65" s="62" t="s">
        <v>225</v>
      </c>
      <c r="P65" s="62"/>
      <c r="Q65" s="51"/>
      <c r="R65" s="62">
        <v>0</v>
      </c>
      <c r="S65" s="60"/>
      <c r="T65" s="60"/>
      <c r="U65" s="51"/>
      <c r="V65" s="51"/>
      <c r="W65" s="51"/>
    </row>
    <row r="67" spans="1:23" ht="15" customHeight="1" x14ac:dyDescent="0.25">
      <c r="A67" s="57"/>
      <c r="B67" s="12"/>
      <c r="C67" s="17" t="s">
        <v>240</v>
      </c>
      <c r="D67" s="28" t="s">
        <v>28</v>
      </c>
      <c r="E67" s="11"/>
      <c r="F67" s="11"/>
      <c r="G67" s="11" t="s">
        <v>240</v>
      </c>
      <c r="H67" s="17" t="s">
        <v>475</v>
      </c>
      <c r="I67" s="17" t="s">
        <v>513</v>
      </c>
      <c r="J67" s="17">
        <v>1400</v>
      </c>
      <c r="K67" s="12">
        <v>2016</v>
      </c>
      <c r="L67" s="12"/>
      <c r="M67" s="12" t="s">
        <v>218</v>
      </c>
      <c r="N67" s="12"/>
      <c r="O67" s="54"/>
      <c r="P67" s="12"/>
      <c r="Q67" s="12"/>
      <c r="R67" s="12"/>
      <c r="S67" s="61"/>
      <c r="T67" s="3"/>
      <c r="U67" s="11" t="s">
        <v>502</v>
      </c>
    </row>
    <row r="68" spans="1:23" ht="13.5" customHeight="1" x14ac:dyDescent="0.25">
      <c r="D68" s="32" t="s">
        <v>94</v>
      </c>
    </row>
    <row r="69" spans="1:23" ht="15.75" x14ac:dyDescent="0.25">
      <c r="D69" s="32" t="s">
        <v>71</v>
      </c>
    </row>
    <row r="70" spans="1:23" x14ac:dyDescent="0.25">
      <c r="B70" s="234"/>
    </row>
    <row r="71" spans="1:23" x14ac:dyDescent="0.25">
      <c r="B71" s="234"/>
      <c r="C71" s="223"/>
    </row>
    <row r="72" spans="1:23" s="271" customFormat="1" x14ac:dyDescent="0.25">
      <c r="B72" s="234"/>
      <c r="C72" s="223"/>
      <c r="H72" s="230"/>
      <c r="I72" s="230"/>
      <c r="J72" s="230"/>
      <c r="K72" s="1"/>
      <c r="L72" s="1"/>
      <c r="M72" s="1"/>
      <c r="N72" s="1"/>
      <c r="O72" s="52"/>
      <c r="P72" s="1"/>
      <c r="Q72" s="1"/>
      <c r="R72" s="1"/>
      <c r="S72" s="1"/>
    </row>
    <row r="73" spans="1:23" x14ac:dyDescent="0.25">
      <c r="B73" s="234"/>
    </row>
    <row r="74" spans="1:23" x14ac:dyDescent="0.25">
      <c r="B74" s="234"/>
      <c r="C74" s="230"/>
    </row>
    <row r="75" spans="1:23" x14ac:dyDescent="0.25">
      <c r="B75" s="234"/>
      <c r="C75" s="241"/>
      <c r="D75" s="303"/>
      <c r="G75" s="241"/>
      <c r="H75" s="241"/>
    </row>
    <row r="76" spans="1:23" x14ac:dyDescent="0.25">
      <c r="B76" s="234"/>
      <c r="C76" s="241"/>
      <c r="D76" s="303"/>
    </row>
  </sheetData>
  <autoFilter ref="A1:AC76"/>
  <mergeCells count="1">
    <mergeCell ref="P56:P60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4"/>
  <sheetViews>
    <sheetView zoomScale="90" zoomScaleNormal="90" workbookViewId="0">
      <pane xSplit="4" ySplit="2" topLeftCell="H3" activePane="bottomRight" state="frozen"/>
      <selection activeCell="B1" sqref="B1"/>
      <selection pane="topRight" activeCell="E1" sqref="E1"/>
      <selection pane="bottomLeft" activeCell="B3" sqref="B3"/>
      <selection pane="bottomRight" activeCell="I221" sqref="I221"/>
    </sheetView>
  </sheetViews>
  <sheetFormatPr baseColWidth="10" defaultRowHeight="15" x14ac:dyDescent="0.25"/>
  <cols>
    <col min="1" max="1" width="17.28515625" style="268" customWidth="1"/>
    <col min="2" max="2" width="14.5703125" style="1" customWidth="1"/>
    <col min="3" max="3" width="59.5703125" customWidth="1"/>
    <col min="4" max="4" width="17" customWidth="1"/>
    <col min="5" max="5" width="16.7109375" style="230" customWidth="1"/>
    <col min="6" max="6" width="15" style="230" customWidth="1"/>
    <col min="7" max="7" width="9.140625" style="230" bestFit="1" customWidth="1"/>
    <col min="8" max="8" width="15" customWidth="1"/>
    <col min="9" max="9" width="12.140625" style="1" customWidth="1"/>
    <col min="10" max="10" width="10.5703125" style="1" customWidth="1"/>
    <col min="11" max="11" width="11.5703125" style="1" customWidth="1"/>
    <col min="12" max="13" width="13.140625" style="1" customWidth="1"/>
    <col min="14" max="14" width="14.42578125" style="52" customWidth="1"/>
    <col min="15" max="15" width="11" style="1" customWidth="1"/>
    <col min="16" max="16" width="10" customWidth="1"/>
    <col min="17" max="17" width="69.85546875" style="22" customWidth="1"/>
    <col min="18" max="18" width="60.140625" hidden="1" customWidth="1"/>
    <col min="19" max="19" width="36.7109375" customWidth="1"/>
  </cols>
  <sheetData>
    <row r="1" spans="1:25" s="2" customFormat="1" ht="48" customHeight="1" x14ac:dyDescent="0.25">
      <c r="A1" s="15" t="s">
        <v>447</v>
      </c>
      <c r="B1" s="10" t="s">
        <v>0</v>
      </c>
      <c r="C1" s="83" t="s">
        <v>1</v>
      </c>
      <c r="D1" s="83" t="s">
        <v>2</v>
      </c>
      <c r="E1" s="257" t="s">
        <v>298</v>
      </c>
      <c r="F1" s="257" t="s">
        <v>178</v>
      </c>
      <c r="G1" s="257" t="s">
        <v>471</v>
      </c>
      <c r="H1" s="257" t="s">
        <v>17</v>
      </c>
      <c r="I1" s="43" t="s">
        <v>9</v>
      </c>
      <c r="J1" s="43" t="s">
        <v>11</v>
      </c>
      <c r="K1" s="43" t="s">
        <v>12</v>
      </c>
      <c r="L1" s="83" t="s">
        <v>13</v>
      </c>
      <c r="M1" s="84" t="s">
        <v>204</v>
      </c>
      <c r="N1" s="84" t="s">
        <v>176</v>
      </c>
      <c r="O1" s="83" t="s">
        <v>14</v>
      </c>
      <c r="P1" s="83" t="s">
        <v>15</v>
      </c>
      <c r="Q1" s="286" t="s">
        <v>3</v>
      </c>
      <c r="R1" s="10" t="s">
        <v>63</v>
      </c>
      <c r="S1" s="43" t="s">
        <v>77</v>
      </c>
    </row>
    <row r="2" spans="1:25" s="2" customFormat="1" x14ac:dyDescent="0.25">
      <c r="A2" s="14"/>
      <c r="B2" s="14"/>
      <c r="C2" s="9"/>
      <c r="D2" s="10"/>
      <c r="E2" s="259"/>
      <c r="F2" s="259"/>
      <c r="G2" s="259"/>
      <c r="H2" s="10"/>
      <c r="I2" s="15" t="s">
        <v>10</v>
      </c>
      <c r="J2" s="15" t="s">
        <v>6</v>
      </c>
      <c r="K2" s="15" t="s">
        <v>10</v>
      </c>
      <c r="L2" s="10" t="s">
        <v>6</v>
      </c>
      <c r="M2" s="53" t="s">
        <v>5</v>
      </c>
      <c r="N2" s="53"/>
      <c r="O2" s="82" t="s">
        <v>58</v>
      </c>
      <c r="P2" s="82" t="s">
        <v>58</v>
      </c>
      <c r="Q2" s="9"/>
      <c r="R2" s="10" t="s">
        <v>64</v>
      </c>
      <c r="S2" s="10" t="s">
        <v>78</v>
      </c>
    </row>
    <row r="3" spans="1:25" s="2" customFormat="1" x14ac:dyDescent="0.25">
      <c r="A3" s="10"/>
      <c r="B3" s="10" t="s">
        <v>41</v>
      </c>
      <c r="C3" s="10"/>
      <c r="D3" s="10"/>
      <c r="E3" s="259"/>
      <c r="F3" s="259"/>
      <c r="G3" s="259"/>
      <c r="H3" s="10"/>
      <c r="I3" s="15"/>
      <c r="J3" s="15"/>
      <c r="K3" s="15"/>
      <c r="L3" s="10"/>
      <c r="M3" s="10"/>
      <c r="N3" s="142"/>
      <c r="O3" s="15"/>
      <c r="P3" s="15"/>
      <c r="Q3" s="40"/>
      <c r="R3" s="10"/>
      <c r="S3" s="10"/>
    </row>
    <row r="4" spans="1:25" s="44" customFormat="1" ht="15" customHeight="1" x14ac:dyDescent="0.25">
      <c r="A4" s="289">
        <v>30004</v>
      </c>
      <c r="B4" s="294">
        <v>3000400</v>
      </c>
      <c r="C4" s="292" t="s">
        <v>92</v>
      </c>
      <c r="D4" s="108" t="s">
        <v>161</v>
      </c>
      <c r="E4" s="260"/>
      <c r="F4" s="260" t="s">
        <v>99</v>
      </c>
      <c r="G4" s="260" t="s">
        <v>466</v>
      </c>
      <c r="H4" s="11"/>
      <c r="I4" s="47"/>
      <c r="J4" s="47"/>
      <c r="K4" s="15"/>
      <c r="L4" s="15"/>
      <c r="M4" s="62" t="s">
        <v>133</v>
      </c>
      <c r="N4" s="54" t="s">
        <v>111</v>
      </c>
      <c r="O4" s="7"/>
      <c r="P4" s="60"/>
      <c r="Q4" s="86" t="s">
        <v>293</v>
      </c>
      <c r="R4" s="69"/>
      <c r="S4" s="51"/>
    </row>
    <row r="5" spans="1:25" x14ac:dyDescent="0.25">
      <c r="A5" s="45">
        <f>B5</f>
        <v>30026</v>
      </c>
      <c r="B5" s="282">
        <v>30026</v>
      </c>
      <c r="C5" s="58" t="s">
        <v>144</v>
      </c>
      <c r="D5" s="108" t="s">
        <v>161</v>
      </c>
      <c r="E5" s="141"/>
      <c r="F5" s="141" t="s">
        <v>38</v>
      </c>
      <c r="G5" s="141"/>
      <c r="H5" s="11"/>
      <c r="I5" s="92"/>
      <c r="J5" s="92"/>
      <c r="K5" s="15"/>
      <c r="L5" s="15"/>
      <c r="M5" s="62">
        <v>1</v>
      </c>
      <c r="N5" s="109" t="s">
        <v>177</v>
      </c>
      <c r="O5" s="7"/>
      <c r="P5" s="60"/>
      <c r="Q5" s="86" t="s">
        <v>242</v>
      </c>
      <c r="R5" s="51"/>
      <c r="S5" s="51"/>
      <c r="T5" s="44"/>
      <c r="U5" s="44"/>
      <c r="V5" s="44"/>
      <c r="W5" s="44"/>
      <c r="X5" s="44"/>
      <c r="Y5" s="44"/>
    </row>
    <row r="6" spans="1:25" x14ac:dyDescent="0.25">
      <c r="A6" s="45"/>
      <c r="B6" s="11">
        <v>30400</v>
      </c>
      <c r="C6" s="11" t="s">
        <v>259</v>
      </c>
      <c r="D6" s="108" t="s">
        <v>161</v>
      </c>
      <c r="E6" s="141"/>
      <c r="F6" s="141" t="s">
        <v>256</v>
      </c>
      <c r="G6" s="141"/>
      <c r="H6" s="11" t="s">
        <v>159</v>
      </c>
      <c r="I6" s="92">
        <v>2015</v>
      </c>
      <c r="J6" s="92"/>
      <c r="K6" s="15">
        <v>2015</v>
      </c>
      <c r="L6" s="15"/>
      <c r="M6" s="62"/>
      <c r="N6" s="109"/>
      <c r="O6" s="7"/>
      <c r="P6" s="60"/>
      <c r="Q6" s="86"/>
      <c r="R6" s="69"/>
      <c r="S6" s="51"/>
      <c r="T6" s="44"/>
      <c r="U6" s="44"/>
      <c r="V6" s="44"/>
      <c r="W6" s="44"/>
      <c r="X6" s="44"/>
      <c r="Y6" s="44"/>
    </row>
    <row r="7" spans="1:25" x14ac:dyDescent="0.25">
      <c r="A7" s="45"/>
      <c r="B7" s="11">
        <v>30401</v>
      </c>
      <c r="C7" s="11" t="s">
        <v>260</v>
      </c>
      <c r="D7" s="108" t="s">
        <v>197</v>
      </c>
      <c r="F7" s="141" t="s">
        <v>256</v>
      </c>
      <c r="G7" s="141"/>
      <c r="H7" s="11" t="s">
        <v>159</v>
      </c>
      <c r="I7" s="251">
        <v>2015</v>
      </c>
      <c r="J7" s="251"/>
      <c r="K7" s="252">
        <v>2016</v>
      </c>
      <c r="L7" s="62" t="s">
        <v>438</v>
      </c>
      <c r="M7" s="62"/>
      <c r="N7" s="109"/>
      <c r="O7" s="7"/>
      <c r="P7" s="59"/>
      <c r="Q7" s="86"/>
      <c r="R7" s="69"/>
      <c r="S7" s="51"/>
      <c r="T7" s="44"/>
      <c r="U7" s="44"/>
      <c r="V7" s="44"/>
      <c r="W7" s="44"/>
      <c r="X7" s="44"/>
      <c r="Y7" s="44"/>
    </row>
    <row r="8" spans="1:25" x14ac:dyDescent="0.25">
      <c r="A8" s="45"/>
      <c r="B8" s="11">
        <v>30404</v>
      </c>
      <c r="C8" s="11" t="s">
        <v>261</v>
      </c>
      <c r="D8" s="108" t="s">
        <v>197</v>
      </c>
      <c r="E8" s="141"/>
      <c r="F8" s="141" t="s">
        <v>256</v>
      </c>
      <c r="G8" s="141"/>
      <c r="H8" s="11" t="s">
        <v>302</v>
      </c>
      <c r="I8" s="251">
        <v>2015</v>
      </c>
      <c r="J8" s="251"/>
      <c r="K8" s="252">
        <v>2016</v>
      </c>
      <c r="L8" s="62" t="s">
        <v>438</v>
      </c>
      <c r="M8" s="62"/>
      <c r="N8" s="109"/>
      <c r="O8" s="321"/>
      <c r="P8" s="60"/>
      <c r="Q8" s="86"/>
      <c r="R8" s="69"/>
      <c r="S8" s="51"/>
      <c r="T8" s="44"/>
      <c r="U8" s="44"/>
      <c r="V8" s="44"/>
      <c r="W8" s="44"/>
      <c r="X8" s="44"/>
      <c r="Y8" s="44"/>
    </row>
    <row r="9" spans="1:25" x14ac:dyDescent="0.25">
      <c r="A9" s="45"/>
      <c r="B9" s="11">
        <v>30406</v>
      </c>
      <c r="C9" s="11" t="s">
        <v>262</v>
      </c>
      <c r="D9" s="108" t="s">
        <v>432</v>
      </c>
      <c r="E9" s="141"/>
      <c r="F9" s="141" t="s">
        <v>256</v>
      </c>
      <c r="G9" s="141"/>
      <c r="H9" s="11" t="s">
        <v>159</v>
      </c>
      <c r="I9" s="251">
        <v>2015</v>
      </c>
      <c r="J9" s="251"/>
      <c r="K9" s="252">
        <v>2016</v>
      </c>
      <c r="L9" s="62" t="s">
        <v>434</v>
      </c>
      <c r="M9" s="62"/>
      <c r="N9" s="109"/>
      <c r="O9" s="7"/>
      <c r="P9" s="59"/>
      <c r="Q9" s="86"/>
      <c r="R9" s="69"/>
      <c r="S9" s="51"/>
      <c r="T9" s="44"/>
      <c r="U9" s="44"/>
      <c r="V9" s="44"/>
      <c r="W9" s="44"/>
      <c r="X9" s="44"/>
      <c r="Y9" s="44"/>
    </row>
    <row r="10" spans="1:25" x14ac:dyDescent="0.25">
      <c r="A10" s="45"/>
      <c r="B10" s="11">
        <v>30408</v>
      </c>
      <c r="C10" s="11" t="s">
        <v>263</v>
      </c>
      <c r="D10" s="108" t="s">
        <v>161</v>
      </c>
      <c r="E10" s="141"/>
      <c r="F10" s="141" t="s">
        <v>256</v>
      </c>
      <c r="G10" s="141"/>
      <c r="H10" s="11" t="s">
        <v>159</v>
      </c>
      <c r="I10" s="251">
        <v>2015</v>
      </c>
      <c r="J10" s="251"/>
      <c r="K10" s="252">
        <v>2015</v>
      </c>
      <c r="L10" s="15"/>
      <c r="M10" s="62"/>
      <c r="N10" s="109"/>
      <c r="O10" s="7"/>
      <c r="P10" s="60"/>
      <c r="Q10" s="86"/>
      <c r="R10" s="69"/>
      <c r="S10" s="51"/>
      <c r="T10" s="44"/>
      <c r="U10" s="44"/>
      <c r="V10" s="44"/>
      <c r="W10" s="44"/>
      <c r="X10" s="44"/>
      <c r="Y10" s="44"/>
    </row>
    <row r="11" spans="1:25" x14ac:dyDescent="0.25">
      <c r="A11" s="45"/>
      <c r="B11" s="11">
        <v>30409</v>
      </c>
      <c r="C11" s="11" t="s">
        <v>264</v>
      </c>
      <c r="D11" s="108" t="s">
        <v>197</v>
      </c>
      <c r="E11" s="141" t="s">
        <v>435</v>
      </c>
      <c r="F11" s="141" t="s">
        <v>256</v>
      </c>
      <c r="G11" s="141"/>
      <c r="H11" s="11" t="s">
        <v>159</v>
      </c>
      <c r="I11" s="251">
        <v>2015</v>
      </c>
      <c r="J11" s="251"/>
      <c r="K11" s="252">
        <v>2016</v>
      </c>
      <c r="L11" s="62" t="s">
        <v>437</v>
      </c>
      <c r="M11" s="62"/>
      <c r="N11" s="109"/>
      <c r="O11" s="7"/>
      <c r="P11" s="60"/>
      <c r="Q11" s="86"/>
      <c r="R11" s="69"/>
      <c r="S11" s="51"/>
      <c r="T11" s="44"/>
      <c r="U11" s="44"/>
      <c r="V11" s="44"/>
      <c r="W11" s="44"/>
      <c r="X11" s="44"/>
      <c r="Y11" s="44"/>
    </row>
    <row r="12" spans="1:25" x14ac:dyDescent="0.25">
      <c r="A12" s="45"/>
      <c r="B12" s="11">
        <v>30410</v>
      </c>
      <c r="C12" s="11" t="s">
        <v>265</v>
      </c>
      <c r="D12" s="108" t="s">
        <v>431</v>
      </c>
      <c r="E12" s="141" t="s">
        <v>435</v>
      </c>
      <c r="F12" s="141" t="s">
        <v>256</v>
      </c>
      <c r="G12" s="141"/>
      <c r="H12" s="11" t="s">
        <v>159</v>
      </c>
      <c r="I12" s="251">
        <v>2015</v>
      </c>
      <c r="J12" s="251"/>
      <c r="K12" s="252">
        <v>2015</v>
      </c>
      <c r="L12" s="62" t="s">
        <v>437</v>
      </c>
      <c r="M12" s="62"/>
      <c r="N12" s="109"/>
      <c r="O12" s="7"/>
      <c r="P12" s="60"/>
      <c r="Q12" s="86"/>
      <c r="R12" s="69"/>
      <c r="S12" s="51"/>
      <c r="T12" s="44"/>
      <c r="U12" s="44"/>
      <c r="V12" s="44"/>
      <c r="W12" s="44"/>
      <c r="X12" s="44"/>
      <c r="Y12" s="44"/>
    </row>
    <row r="13" spans="1:25" x14ac:dyDescent="0.25">
      <c r="A13" s="45"/>
      <c r="B13" s="11">
        <v>30411</v>
      </c>
      <c r="C13" s="11" t="s">
        <v>266</v>
      </c>
      <c r="D13" s="108" t="s">
        <v>161</v>
      </c>
      <c r="E13" s="141"/>
      <c r="F13" s="141" t="s">
        <v>256</v>
      </c>
      <c r="G13" s="141"/>
      <c r="H13" s="11" t="s">
        <v>159</v>
      </c>
      <c r="I13" s="251">
        <v>2015</v>
      </c>
      <c r="J13" s="251"/>
      <c r="K13" s="252">
        <v>2015</v>
      </c>
      <c r="L13" s="15"/>
      <c r="M13" s="62"/>
      <c r="N13" s="109"/>
      <c r="O13" s="7"/>
      <c r="P13" s="60"/>
      <c r="Q13" s="86"/>
      <c r="R13" s="69"/>
      <c r="S13" s="51"/>
      <c r="T13" s="44"/>
      <c r="U13" s="44"/>
      <c r="V13" s="44"/>
      <c r="W13" s="44"/>
      <c r="X13" s="44"/>
      <c r="Y13" s="44"/>
    </row>
    <row r="14" spans="1:25" x14ac:dyDescent="0.25">
      <c r="A14" s="45"/>
      <c r="B14" s="11">
        <v>30412</v>
      </c>
      <c r="C14" s="11" t="s">
        <v>267</v>
      </c>
      <c r="D14" s="108" t="s">
        <v>161</v>
      </c>
      <c r="E14" s="141"/>
      <c r="F14" s="141" t="s">
        <v>256</v>
      </c>
      <c r="G14" s="141"/>
      <c r="H14" s="11" t="s">
        <v>159</v>
      </c>
      <c r="I14" s="251">
        <v>2015</v>
      </c>
      <c r="J14" s="251"/>
      <c r="K14" s="252">
        <v>2015</v>
      </c>
      <c r="L14" s="15"/>
      <c r="M14" s="62"/>
      <c r="N14" s="109"/>
      <c r="O14" s="7"/>
      <c r="P14" s="60"/>
      <c r="Q14" s="86"/>
      <c r="R14" s="69"/>
      <c r="S14" s="51"/>
      <c r="T14" s="44"/>
      <c r="U14" s="44"/>
      <c r="V14" s="44"/>
      <c r="W14" s="44"/>
      <c r="X14" s="44"/>
      <c r="Y14" s="44"/>
    </row>
    <row r="15" spans="1:25" x14ac:dyDescent="0.25">
      <c r="A15" s="45"/>
      <c r="B15" s="11">
        <v>30413</v>
      </c>
      <c r="C15" s="11" t="s">
        <v>268</v>
      </c>
      <c r="D15" s="108" t="s">
        <v>161</v>
      </c>
      <c r="E15" s="141"/>
      <c r="F15" s="141" t="s">
        <v>256</v>
      </c>
      <c r="G15" s="141"/>
      <c r="H15" s="11" t="s">
        <v>159</v>
      </c>
      <c r="I15" s="251">
        <v>2015</v>
      </c>
      <c r="J15" s="251"/>
      <c r="K15" s="252">
        <v>2016</v>
      </c>
      <c r="L15" s="15" t="s">
        <v>434</v>
      </c>
      <c r="M15" s="62"/>
      <c r="N15" s="109"/>
      <c r="O15" s="7"/>
      <c r="P15" s="60"/>
      <c r="Q15" s="86"/>
      <c r="R15" s="69"/>
      <c r="S15" s="51"/>
      <c r="T15" s="44"/>
      <c r="U15" s="44"/>
      <c r="V15" s="44"/>
      <c r="W15" s="44"/>
      <c r="X15" s="44"/>
      <c r="Y15" s="44"/>
    </row>
    <row r="16" spans="1:25" x14ac:dyDescent="0.25">
      <c r="A16" s="45"/>
      <c r="B16" s="17">
        <v>30414</v>
      </c>
      <c r="C16" s="11" t="s">
        <v>269</v>
      </c>
      <c r="D16" s="108" t="s">
        <v>161</v>
      </c>
      <c r="E16" s="141"/>
      <c r="F16" s="141" t="s">
        <v>256</v>
      </c>
      <c r="G16" s="141"/>
      <c r="H16" s="11" t="s">
        <v>159</v>
      </c>
      <c r="I16" s="251">
        <v>2015</v>
      </c>
      <c r="J16" s="251"/>
      <c r="K16" s="252">
        <v>2015</v>
      </c>
      <c r="L16" s="15"/>
      <c r="M16" s="62"/>
      <c r="N16" s="109"/>
      <c r="O16" s="7"/>
      <c r="P16" s="60"/>
      <c r="Q16" s="86"/>
      <c r="R16" s="69"/>
      <c r="S16" s="51"/>
      <c r="T16" s="44"/>
      <c r="U16" s="44"/>
      <c r="V16" s="44"/>
      <c r="W16" s="44"/>
      <c r="X16" s="44"/>
      <c r="Y16" s="44"/>
    </row>
    <row r="17" spans="1:25" x14ac:dyDescent="0.25">
      <c r="A17" s="45"/>
      <c r="B17" s="17">
        <v>30415</v>
      </c>
      <c r="C17" s="11" t="s">
        <v>270</v>
      </c>
      <c r="D17" s="108" t="s">
        <v>431</v>
      </c>
      <c r="E17" s="141"/>
      <c r="F17" s="141" t="s">
        <v>256</v>
      </c>
      <c r="G17" s="141"/>
      <c r="H17" s="11" t="s">
        <v>159</v>
      </c>
      <c r="I17" s="251">
        <v>2015</v>
      </c>
      <c r="J17" s="251"/>
      <c r="K17" s="252">
        <v>2016</v>
      </c>
      <c r="L17" s="62" t="s">
        <v>438</v>
      </c>
      <c r="M17" s="62"/>
      <c r="N17" s="109"/>
      <c r="O17" s="7"/>
      <c r="P17" s="60"/>
      <c r="Q17" s="86"/>
      <c r="R17" s="69"/>
      <c r="S17" s="51"/>
      <c r="T17" s="44"/>
      <c r="U17" s="44"/>
      <c r="V17" s="44"/>
      <c r="W17" s="44"/>
      <c r="X17" s="44"/>
      <c r="Y17" s="44"/>
    </row>
    <row r="18" spans="1:25" x14ac:dyDescent="0.25">
      <c r="A18" s="45"/>
      <c r="B18" s="17">
        <v>30416</v>
      </c>
      <c r="C18" s="11" t="s">
        <v>271</v>
      </c>
      <c r="D18" s="108" t="s">
        <v>431</v>
      </c>
      <c r="E18" s="141"/>
      <c r="F18" s="141" t="s">
        <v>256</v>
      </c>
      <c r="G18" s="141"/>
      <c r="H18" s="11" t="s">
        <v>159</v>
      </c>
      <c r="I18" s="251">
        <v>2015</v>
      </c>
      <c r="J18" s="251"/>
      <c r="K18" s="252">
        <v>2016</v>
      </c>
      <c r="L18" s="62"/>
      <c r="M18" s="62"/>
      <c r="N18" s="109"/>
      <c r="O18" s="7"/>
      <c r="P18" s="60"/>
      <c r="Q18" s="86"/>
      <c r="R18" s="69"/>
      <c r="S18" s="51"/>
      <c r="T18" s="44"/>
      <c r="U18" s="44"/>
      <c r="V18" s="44"/>
      <c r="W18" s="44"/>
      <c r="X18" s="44"/>
      <c r="Y18" s="44"/>
    </row>
    <row r="19" spans="1:25" x14ac:dyDescent="0.25">
      <c r="A19" s="45"/>
      <c r="B19" s="11">
        <v>3000401</v>
      </c>
      <c r="C19" s="250" t="s">
        <v>314</v>
      </c>
      <c r="D19" s="108" t="s">
        <v>431</v>
      </c>
      <c r="E19" s="141" t="s">
        <v>436</v>
      </c>
      <c r="F19" s="141" t="s">
        <v>256</v>
      </c>
      <c r="G19" s="141"/>
      <c r="H19" s="11" t="s">
        <v>182</v>
      </c>
      <c r="I19" s="251">
        <v>2016</v>
      </c>
      <c r="J19" s="251"/>
      <c r="K19" s="252">
        <v>2016</v>
      </c>
      <c r="L19" s="62" t="s">
        <v>552</v>
      </c>
      <c r="M19" s="62"/>
      <c r="N19" s="109"/>
      <c r="O19" s="321"/>
      <c r="P19" s="60"/>
      <c r="Q19" s="86" t="s">
        <v>516</v>
      </c>
      <c r="R19" s="69"/>
      <c r="S19" s="51"/>
      <c r="T19" s="44"/>
      <c r="U19" s="44"/>
      <c r="V19" s="44"/>
      <c r="W19" s="44"/>
      <c r="X19" s="44"/>
      <c r="Y19" s="44"/>
    </row>
    <row r="20" spans="1:25" x14ac:dyDescent="0.25">
      <c r="A20" s="45"/>
      <c r="B20" s="17">
        <v>3000402</v>
      </c>
      <c r="C20" s="250" t="s">
        <v>315</v>
      </c>
      <c r="D20" s="108" t="s">
        <v>431</v>
      </c>
      <c r="E20" s="141" t="s">
        <v>435</v>
      </c>
      <c r="F20" s="141" t="s">
        <v>256</v>
      </c>
      <c r="G20" s="141"/>
      <c r="H20" s="11" t="s">
        <v>189</v>
      </c>
      <c r="I20" s="251">
        <v>2016</v>
      </c>
      <c r="J20" s="251"/>
      <c r="K20" s="252">
        <v>2016</v>
      </c>
      <c r="L20" s="62" t="s">
        <v>553</v>
      </c>
      <c r="M20" s="62"/>
      <c r="N20" s="109"/>
      <c r="O20" s="7"/>
      <c r="P20" s="60"/>
      <c r="Q20" s="86" t="s">
        <v>554</v>
      </c>
      <c r="R20" s="69"/>
      <c r="S20" s="51"/>
      <c r="T20" s="44"/>
      <c r="U20" s="44"/>
      <c r="V20" s="44"/>
      <c r="W20" s="44"/>
      <c r="X20" s="44"/>
      <c r="Y20" s="44"/>
    </row>
    <row r="21" spans="1:25" x14ac:dyDescent="0.25">
      <c r="A21" s="45"/>
      <c r="B21" s="11">
        <v>3000403</v>
      </c>
      <c r="C21" s="11" t="s">
        <v>316</v>
      </c>
      <c r="D21" s="108" t="s">
        <v>197</v>
      </c>
      <c r="E21" s="141" t="s">
        <v>433</v>
      </c>
      <c r="F21" s="141" t="s">
        <v>256</v>
      </c>
      <c r="G21" s="141"/>
      <c r="H21" s="11" t="s">
        <v>518</v>
      </c>
      <c r="I21" s="251">
        <v>2016</v>
      </c>
      <c r="J21" s="251"/>
      <c r="K21" s="252">
        <v>2016</v>
      </c>
      <c r="L21" s="62" t="s">
        <v>437</v>
      </c>
      <c r="M21" s="62"/>
      <c r="N21" s="109"/>
      <c r="O21" s="7"/>
      <c r="P21" s="60"/>
      <c r="Q21" s="86"/>
      <c r="R21" s="69"/>
      <c r="S21" s="51"/>
      <c r="T21" s="44"/>
      <c r="U21" s="44"/>
      <c r="V21" s="44"/>
      <c r="W21" s="44"/>
      <c r="X21" s="44"/>
      <c r="Y21" s="44"/>
    </row>
    <row r="22" spans="1:25" x14ac:dyDescent="0.25">
      <c r="A22" s="45"/>
      <c r="B22" s="11">
        <v>3000404</v>
      </c>
      <c r="C22" s="11" t="s">
        <v>317</v>
      </c>
      <c r="D22" s="108" t="s">
        <v>197</v>
      </c>
      <c r="E22" s="141"/>
      <c r="F22" s="141" t="s">
        <v>256</v>
      </c>
      <c r="G22" s="141"/>
      <c r="H22" s="11" t="s">
        <v>302</v>
      </c>
      <c r="I22" s="251">
        <v>2016</v>
      </c>
      <c r="J22" s="251"/>
      <c r="K22" s="252">
        <v>2016</v>
      </c>
      <c r="L22" s="62"/>
      <c r="M22" s="62"/>
      <c r="N22" s="109"/>
      <c r="O22" s="7"/>
      <c r="P22" s="60"/>
      <c r="Q22" s="86" t="s">
        <v>517</v>
      </c>
      <c r="R22" s="69"/>
      <c r="S22" s="51"/>
      <c r="T22" s="44"/>
      <c r="U22" s="44"/>
      <c r="V22" s="44"/>
      <c r="W22" s="44"/>
      <c r="X22" s="44"/>
      <c r="Y22" s="44"/>
    </row>
    <row r="23" spans="1:25" x14ac:dyDescent="0.25">
      <c r="A23" s="45"/>
      <c r="B23" s="11">
        <v>3000405</v>
      </c>
      <c r="C23" s="11" t="s">
        <v>318</v>
      </c>
      <c r="D23" s="108" t="s">
        <v>197</v>
      </c>
      <c r="E23" s="141" t="s">
        <v>433</v>
      </c>
      <c r="F23" s="141" t="s">
        <v>256</v>
      </c>
      <c r="G23" s="141"/>
      <c r="H23" s="11" t="s">
        <v>154</v>
      </c>
      <c r="I23" s="251">
        <v>2016</v>
      </c>
      <c r="J23" s="251"/>
      <c r="K23" s="252">
        <v>2016</v>
      </c>
      <c r="L23" s="62" t="s">
        <v>437</v>
      </c>
      <c r="M23" s="62"/>
      <c r="N23" s="109"/>
      <c r="O23" s="7"/>
      <c r="P23" s="60"/>
      <c r="Q23" s="86"/>
      <c r="R23" s="69"/>
      <c r="S23" s="51"/>
      <c r="T23" s="44"/>
      <c r="U23" s="44"/>
      <c r="V23" s="44"/>
      <c r="W23" s="44"/>
      <c r="X23" s="44"/>
      <c r="Y23" s="44"/>
    </row>
    <row r="24" spans="1:25" s="271" customFormat="1" x14ac:dyDescent="0.25">
      <c r="A24" s="45"/>
      <c r="B24" s="11">
        <v>3000406</v>
      </c>
      <c r="C24" s="11" t="s">
        <v>576</v>
      </c>
      <c r="D24" s="108"/>
      <c r="E24" s="141"/>
      <c r="F24" s="141"/>
      <c r="G24" s="141"/>
      <c r="H24" s="11"/>
      <c r="I24" s="251"/>
      <c r="J24" s="251"/>
      <c r="K24" s="252"/>
      <c r="L24" s="62"/>
      <c r="M24" s="62"/>
      <c r="N24" s="109"/>
      <c r="O24" s="7"/>
      <c r="P24" s="60"/>
      <c r="Q24" s="86"/>
      <c r="R24" s="69"/>
      <c r="S24" s="51"/>
      <c r="T24" s="44"/>
      <c r="U24" s="44"/>
      <c r="V24" s="44"/>
      <c r="W24" s="44"/>
      <c r="X24" s="44"/>
      <c r="Y24" s="44"/>
    </row>
    <row r="25" spans="1:25" s="271" customFormat="1" x14ac:dyDescent="0.25">
      <c r="A25" s="45"/>
      <c r="B25" s="11">
        <v>3000407</v>
      </c>
      <c r="C25" s="11" t="s">
        <v>577</v>
      </c>
      <c r="D25" s="108"/>
      <c r="E25" s="141"/>
      <c r="F25" s="141"/>
      <c r="G25" s="141"/>
      <c r="H25" s="11"/>
      <c r="I25" s="251"/>
      <c r="J25" s="251"/>
      <c r="K25" s="252"/>
      <c r="L25" s="62"/>
      <c r="M25" s="62"/>
      <c r="N25" s="109"/>
      <c r="O25" s="7"/>
      <c r="P25" s="60"/>
      <c r="Q25" s="86"/>
      <c r="R25" s="69"/>
      <c r="S25" s="51"/>
      <c r="T25" s="44"/>
      <c r="U25" s="44"/>
      <c r="V25" s="44"/>
      <c r="W25" s="44"/>
      <c r="X25" s="44"/>
      <c r="Y25" s="44"/>
    </row>
    <row r="26" spans="1:25" ht="15" customHeight="1" x14ac:dyDescent="0.25">
      <c r="A26" s="49">
        <v>30023</v>
      </c>
      <c r="B26" s="68">
        <v>3002300</v>
      </c>
      <c r="C26" s="11" t="s">
        <v>152</v>
      </c>
      <c r="D26" s="121" t="s">
        <v>167</v>
      </c>
      <c r="E26" s="17" t="s">
        <v>416</v>
      </c>
      <c r="F26" s="17" t="s">
        <v>99</v>
      </c>
      <c r="G26" s="17" t="s">
        <v>474</v>
      </c>
      <c r="H26" s="51" t="s">
        <v>154</v>
      </c>
      <c r="I26" s="81">
        <v>2016</v>
      </c>
      <c r="J26" s="64">
        <v>42583</v>
      </c>
      <c r="K26" s="81">
        <v>2017</v>
      </c>
      <c r="L26" s="138"/>
      <c r="M26" s="138">
        <v>19</v>
      </c>
      <c r="N26" s="143" t="s">
        <v>177</v>
      </c>
      <c r="O26" s="60"/>
      <c r="P26" s="60"/>
      <c r="Q26" s="11" t="s">
        <v>591</v>
      </c>
      <c r="R26" s="51"/>
      <c r="S26" s="51"/>
      <c r="T26" s="44"/>
      <c r="U26" s="44"/>
      <c r="V26" s="44"/>
      <c r="W26" s="44"/>
      <c r="X26" s="44"/>
      <c r="Y26" s="44"/>
    </row>
    <row r="27" spans="1:25" ht="15" customHeight="1" x14ac:dyDescent="0.25">
      <c r="A27" s="114">
        <f>B27</f>
        <v>30024</v>
      </c>
      <c r="B27" s="277">
        <v>30024</v>
      </c>
      <c r="C27" s="278" t="s">
        <v>137</v>
      </c>
      <c r="D27" s="104" t="s">
        <v>162</v>
      </c>
      <c r="E27" s="17"/>
      <c r="F27" s="17" t="s">
        <v>110</v>
      </c>
      <c r="G27" s="17"/>
      <c r="H27" s="86" t="s">
        <v>109</v>
      </c>
      <c r="I27" s="66">
        <v>2015</v>
      </c>
      <c r="J27" s="66"/>
      <c r="K27" s="66">
        <v>2016</v>
      </c>
      <c r="L27" s="120"/>
      <c r="M27" s="224">
        <v>2</v>
      </c>
      <c r="N27" s="143" t="s">
        <v>177</v>
      </c>
      <c r="O27" s="34"/>
      <c r="P27" s="3"/>
      <c r="Q27" s="51" t="s">
        <v>242</v>
      </c>
      <c r="R27" s="11"/>
      <c r="S27" s="11"/>
    </row>
    <row r="28" spans="1:25" ht="15" customHeight="1" x14ac:dyDescent="0.25">
      <c r="A28" s="114">
        <v>30032</v>
      </c>
      <c r="B28" s="295">
        <v>3003200</v>
      </c>
      <c r="C28" s="278" t="s">
        <v>210</v>
      </c>
      <c r="D28" s="108" t="s">
        <v>161</v>
      </c>
      <c r="E28" s="17"/>
      <c r="F28" s="17" t="s">
        <v>99</v>
      </c>
      <c r="G28" s="17" t="s">
        <v>465</v>
      </c>
      <c r="H28" s="86"/>
      <c r="I28" s="66"/>
      <c r="J28" s="66"/>
      <c r="K28" s="66"/>
      <c r="L28" s="120"/>
      <c r="M28" s="120" t="s">
        <v>211</v>
      </c>
      <c r="N28" s="143" t="s">
        <v>111</v>
      </c>
      <c r="O28" s="61"/>
      <c r="P28" s="3"/>
      <c r="Q28" s="287"/>
      <c r="R28" s="11"/>
      <c r="S28" s="11"/>
    </row>
    <row r="29" spans="1:25" ht="15" customHeight="1" x14ac:dyDescent="0.25">
      <c r="A29" s="86"/>
      <c r="B29" s="11">
        <v>3003201</v>
      </c>
      <c r="C29" s="249" t="s">
        <v>303</v>
      </c>
      <c r="D29" s="205" t="s">
        <v>197</v>
      </c>
      <c r="E29" s="141" t="s">
        <v>433</v>
      </c>
      <c r="F29" s="17" t="s">
        <v>256</v>
      </c>
      <c r="G29" s="17"/>
      <c r="H29" s="86" t="s">
        <v>154</v>
      </c>
      <c r="I29" s="66">
        <v>2016</v>
      </c>
      <c r="J29" s="66"/>
      <c r="K29" s="66"/>
      <c r="L29" s="120" t="s">
        <v>437</v>
      </c>
      <c r="M29" s="120">
        <v>0.6</v>
      </c>
      <c r="N29" s="143"/>
      <c r="O29" s="61"/>
      <c r="P29" s="3"/>
      <c r="Q29" s="287"/>
      <c r="R29" s="11"/>
      <c r="S29" s="11"/>
    </row>
    <row r="30" spans="1:25" ht="15" customHeight="1" x14ac:dyDescent="0.25">
      <c r="A30" s="86"/>
      <c r="B30" s="11">
        <v>3003202</v>
      </c>
      <c r="C30" s="249" t="s">
        <v>304</v>
      </c>
      <c r="D30" s="205" t="s">
        <v>197</v>
      </c>
      <c r="E30" s="17" t="s">
        <v>439</v>
      </c>
      <c r="F30" s="17" t="s">
        <v>256</v>
      </c>
      <c r="G30" s="17"/>
      <c r="H30" s="86" t="s">
        <v>518</v>
      </c>
      <c r="I30" s="66">
        <v>2016</v>
      </c>
      <c r="J30" s="66"/>
      <c r="K30" s="66"/>
      <c r="L30" s="120"/>
      <c r="M30" s="120"/>
      <c r="N30" s="143"/>
      <c r="O30" s="61"/>
      <c r="P30" s="3"/>
      <c r="Q30" s="287"/>
      <c r="R30" s="11"/>
      <c r="S30" s="11"/>
    </row>
    <row r="31" spans="1:25" ht="15" customHeight="1" x14ac:dyDescent="0.25">
      <c r="A31" s="86"/>
      <c r="B31" s="11">
        <v>3003203</v>
      </c>
      <c r="C31" s="249" t="s">
        <v>305</v>
      </c>
      <c r="D31" s="205" t="s">
        <v>431</v>
      </c>
      <c r="E31" s="17" t="s">
        <v>439</v>
      </c>
      <c r="F31" s="17" t="s">
        <v>256</v>
      </c>
      <c r="G31" s="17"/>
      <c r="H31" s="86" t="s">
        <v>159</v>
      </c>
      <c r="I31" s="66">
        <v>2016</v>
      </c>
      <c r="J31" s="66"/>
      <c r="K31" s="66"/>
      <c r="L31" s="120" t="s">
        <v>434</v>
      </c>
      <c r="M31" s="120">
        <v>0.5</v>
      </c>
      <c r="N31" s="143"/>
      <c r="O31" s="61"/>
      <c r="P31" s="3"/>
      <c r="Q31" s="287"/>
      <c r="R31" s="11"/>
      <c r="S31" s="11"/>
    </row>
    <row r="32" spans="1:25" ht="15" customHeight="1" x14ac:dyDescent="0.25">
      <c r="A32" s="86"/>
      <c r="B32" s="11">
        <v>3003204</v>
      </c>
      <c r="C32" s="249" t="s">
        <v>306</v>
      </c>
      <c r="D32" s="205" t="s">
        <v>431</v>
      </c>
      <c r="E32" s="17"/>
      <c r="F32" s="17" t="s">
        <v>256</v>
      </c>
      <c r="G32" s="17"/>
      <c r="H32" s="86" t="s">
        <v>159</v>
      </c>
      <c r="I32" s="66">
        <v>2016</v>
      </c>
      <c r="J32" s="66"/>
      <c r="K32" s="66"/>
      <c r="L32" s="120"/>
      <c r="M32" s="120">
        <v>1</v>
      </c>
      <c r="N32" s="143"/>
      <c r="O32" s="61"/>
      <c r="P32" s="3"/>
      <c r="Q32" s="287"/>
      <c r="R32" s="11"/>
      <c r="S32" s="11"/>
    </row>
    <row r="33" spans="1:19" ht="15" customHeight="1" x14ac:dyDescent="0.25">
      <c r="A33" s="86"/>
      <c r="B33" s="11">
        <v>3003205</v>
      </c>
      <c r="C33" s="249" t="s">
        <v>307</v>
      </c>
      <c r="D33" s="205" t="s">
        <v>197</v>
      </c>
      <c r="E33" s="17" t="s">
        <v>440</v>
      </c>
      <c r="F33" s="17" t="s">
        <v>256</v>
      </c>
      <c r="G33" s="17"/>
      <c r="H33" s="86" t="s">
        <v>154</v>
      </c>
      <c r="I33" s="66">
        <v>2016</v>
      </c>
      <c r="J33" s="66"/>
      <c r="K33" s="66"/>
      <c r="L33" s="120" t="s">
        <v>434</v>
      </c>
      <c r="M33" s="120">
        <v>2.5</v>
      </c>
      <c r="N33" s="143"/>
      <c r="O33" s="61"/>
      <c r="P33" s="3"/>
      <c r="Q33" s="287" t="s">
        <v>622</v>
      </c>
      <c r="R33" s="11"/>
      <c r="S33" s="11"/>
    </row>
    <row r="34" spans="1:19" ht="15" customHeight="1" x14ac:dyDescent="0.25">
      <c r="A34" s="86"/>
      <c r="B34" s="11">
        <v>3003206</v>
      </c>
      <c r="C34" s="249" t="s">
        <v>308</v>
      </c>
      <c r="D34" s="205" t="s">
        <v>197</v>
      </c>
      <c r="E34" s="17" t="s">
        <v>417</v>
      </c>
      <c r="F34" s="17" t="s">
        <v>256</v>
      </c>
      <c r="G34" s="17"/>
      <c r="H34" s="86" t="s">
        <v>159</v>
      </c>
      <c r="I34" s="66">
        <v>2016</v>
      </c>
      <c r="J34" s="66"/>
      <c r="K34" s="66"/>
      <c r="L34" s="120">
        <v>2016</v>
      </c>
      <c r="M34" s="120">
        <v>0.7</v>
      </c>
      <c r="N34" s="143">
        <v>1</v>
      </c>
      <c r="O34" s="61"/>
      <c r="P34" s="5"/>
      <c r="Q34" s="287"/>
      <c r="R34" s="11"/>
      <c r="S34" s="11"/>
    </row>
    <row r="35" spans="1:19" ht="15" customHeight="1" x14ac:dyDescent="0.25">
      <c r="A35" s="86"/>
      <c r="B35" s="11">
        <v>3003207</v>
      </c>
      <c r="C35" s="249" t="s">
        <v>309</v>
      </c>
      <c r="D35" s="205" t="s">
        <v>431</v>
      </c>
      <c r="E35" s="17" t="s">
        <v>439</v>
      </c>
      <c r="F35" s="17" t="s">
        <v>256</v>
      </c>
      <c r="G35" s="17"/>
      <c r="H35" s="86" t="s">
        <v>182</v>
      </c>
      <c r="I35" s="66">
        <v>2016</v>
      </c>
      <c r="J35" s="66"/>
      <c r="K35" s="66"/>
      <c r="L35" s="120" t="s">
        <v>434</v>
      </c>
      <c r="M35" s="120">
        <v>0.2</v>
      </c>
      <c r="N35" s="143"/>
      <c r="O35" s="61"/>
      <c r="P35" s="3"/>
      <c r="Q35" s="287" t="s">
        <v>519</v>
      </c>
      <c r="R35" s="11"/>
      <c r="S35" s="11"/>
    </row>
    <row r="36" spans="1:19" ht="15" customHeight="1" x14ac:dyDescent="0.25">
      <c r="A36" s="86"/>
      <c r="B36" s="11">
        <v>3003208</v>
      </c>
      <c r="C36" s="249" t="s">
        <v>310</v>
      </c>
      <c r="D36" s="205" t="s">
        <v>431</v>
      </c>
      <c r="E36" s="17" t="s">
        <v>433</v>
      </c>
      <c r="F36" s="17" t="s">
        <v>256</v>
      </c>
      <c r="G36" s="17"/>
      <c r="H36" s="86" t="s">
        <v>159</v>
      </c>
      <c r="I36" s="66">
        <v>2016</v>
      </c>
      <c r="J36" s="66"/>
      <c r="K36" s="66"/>
      <c r="L36" s="120" t="s">
        <v>434</v>
      </c>
      <c r="M36" s="120">
        <v>1.5</v>
      </c>
      <c r="N36" s="143"/>
      <c r="O36" s="61"/>
      <c r="P36" s="3"/>
      <c r="Q36" s="287"/>
      <c r="R36" s="11"/>
      <c r="S36" s="11"/>
    </row>
    <row r="37" spans="1:19" ht="15" customHeight="1" x14ac:dyDescent="0.25">
      <c r="A37" s="86"/>
      <c r="B37" s="11">
        <v>3003209</v>
      </c>
      <c r="C37" s="249" t="s">
        <v>311</v>
      </c>
      <c r="D37" s="205" t="s">
        <v>431</v>
      </c>
      <c r="E37" s="17" t="s">
        <v>441</v>
      </c>
      <c r="F37" s="17" t="s">
        <v>256</v>
      </c>
      <c r="G37" s="17"/>
      <c r="H37" s="86" t="s">
        <v>159</v>
      </c>
      <c r="I37" s="66">
        <v>2016</v>
      </c>
      <c r="J37" s="66"/>
      <c r="K37" s="66"/>
      <c r="L37" s="120" t="s">
        <v>437</v>
      </c>
      <c r="M37" s="120">
        <v>2</v>
      </c>
      <c r="N37" s="143"/>
      <c r="O37" s="61"/>
      <c r="P37" s="3"/>
      <c r="Q37" s="287"/>
      <c r="R37" s="11"/>
      <c r="S37" s="11"/>
    </row>
    <row r="38" spans="1:19" ht="15" customHeight="1" x14ac:dyDescent="0.25">
      <c r="A38" s="86"/>
      <c r="B38" s="11">
        <v>3003210</v>
      </c>
      <c r="C38" s="249" t="s">
        <v>312</v>
      </c>
      <c r="D38" s="205" t="s">
        <v>431</v>
      </c>
      <c r="E38" s="17" t="s">
        <v>417</v>
      </c>
      <c r="F38" s="17" t="s">
        <v>256</v>
      </c>
      <c r="G38" s="17"/>
      <c r="H38" s="86" t="s">
        <v>159</v>
      </c>
      <c r="I38" s="66">
        <v>2016</v>
      </c>
      <c r="J38" s="66"/>
      <c r="K38" s="66"/>
      <c r="L38" s="120" t="s">
        <v>438</v>
      </c>
      <c r="M38" s="120">
        <v>0.4</v>
      </c>
      <c r="N38" s="143"/>
      <c r="O38" s="61"/>
      <c r="P38" s="3"/>
      <c r="Q38" s="287"/>
      <c r="R38" s="11"/>
      <c r="S38" s="11"/>
    </row>
    <row r="39" spans="1:19" ht="15" customHeight="1" x14ac:dyDescent="0.25">
      <c r="A39" s="86"/>
      <c r="B39" s="11">
        <v>3003211</v>
      </c>
      <c r="C39" s="249" t="s">
        <v>313</v>
      </c>
      <c r="D39" s="205" t="s">
        <v>197</v>
      </c>
      <c r="E39" s="17" t="s">
        <v>442</v>
      </c>
      <c r="F39" s="17" t="s">
        <v>256</v>
      </c>
      <c r="G39" s="17"/>
      <c r="H39" s="86" t="s">
        <v>159</v>
      </c>
      <c r="I39" s="66">
        <v>2016</v>
      </c>
      <c r="J39" s="66"/>
      <c r="K39" s="66"/>
      <c r="L39" s="120" t="s">
        <v>437</v>
      </c>
      <c r="M39" s="120">
        <v>0.4</v>
      </c>
      <c r="N39" s="332">
        <v>0.15</v>
      </c>
      <c r="O39" s="61"/>
      <c r="P39" s="3"/>
      <c r="Q39" s="287"/>
      <c r="R39" s="11"/>
      <c r="S39" s="11"/>
    </row>
    <row r="40" spans="1:19" ht="15" customHeight="1" x14ac:dyDescent="0.25">
      <c r="A40" s="86"/>
      <c r="B40" s="68">
        <v>3003000</v>
      </c>
      <c r="C40" s="80" t="s">
        <v>213</v>
      </c>
      <c r="D40" s="307" t="s">
        <v>149</v>
      </c>
      <c r="E40" s="17" t="s">
        <v>406</v>
      </c>
      <c r="F40" s="17" t="s">
        <v>99</v>
      </c>
      <c r="G40" s="17" t="s">
        <v>463</v>
      </c>
      <c r="H40" s="325" t="s">
        <v>109</v>
      </c>
      <c r="I40" s="66">
        <v>2016</v>
      </c>
      <c r="J40" s="112">
        <v>42552</v>
      </c>
      <c r="K40" s="66">
        <v>2016</v>
      </c>
      <c r="L40" s="120" t="s">
        <v>484</v>
      </c>
      <c r="M40" s="120">
        <v>8.5</v>
      </c>
      <c r="N40" s="143" t="s">
        <v>177</v>
      </c>
      <c r="O40" s="337"/>
      <c r="P40" s="3"/>
      <c r="Q40" s="65" t="s">
        <v>572</v>
      </c>
      <c r="R40" s="11"/>
      <c r="S40" s="11"/>
    </row>
    <row r="41" spans="1:19" x14ac:dyDescent="0.25">
      <c r="A41" s="11"/>
      <c r="B41" s="13" t="s">
        <v>42</v>
      </c>
      <c r="C41" s="78"/>
      <c r="D41" s="11"/>
      <c r="E41" s="17"/>
      <c r="F41" s="17"/>
      <c r="G41" s="17"/>
      <c r="H41" s="11"/>
      <c r="I41" s="16"/>
      <c r="J41" s="12"/>
      <c r="K41" s="16"/>
      <c r="L41" s="16"/>
      <c r="M41" s="16"/>
      <c r="N41" s="109"/>
      <c r="O41" s="17"/>
      <c r="P41" s="17"/>
      <c r="Q41" s="41"/>
      <c r="R41" s="11"/>
      <c r="S41" s="11"/>
    </row>
    <row r="42" spans="1:19" x14ac:dyDescent="0.25">
      <c r="A42" s="289">
        <f>B42</f>
        <v>3500300</v>
      </c>
      <c r="B42" s="294">
        <v>3500300</v>
      </c>
      <c r="C42" s="293" t="s">
        <v>79</v>
      </c>
      <c r="D42" s="308" t="s">
        <v>102</v>
      </c>
      <c r="E42" s="17"/>
      <c r="F42" s="17" t="s">
        <v>99</v>
      </c>
      <c r="G42" s="17" t="s">
        <v>467</v>
      </c>
      <c r="H42" s="11"/>
      <c r="I42" s="12"/>
      <c r="J42" s="12"/>
      <c r="K42" s="12"/>
      <c r="L42" s="12"/>
      <c r="M42" s="12" t="s">
        <v>134</v>
      </c>
      <c r="N42" s="54" t="s">
        <v>111</v>
      </c>
      <c r="O42" s="102"/>
      <c r="P42" s="3"/>
      <c r="Q42" s="51" t="s">
        <v>257</v>
      </c>
      <c r="R42" s="11"/>
      <c r="S42" s="11"/>
    </row>
    <row r="43" spans="1:19" x14ac:dyDescent="0.25">
      <c r="A43" s="45"/>
      <c r="B43" s="11">
        <v>35300</v>
      </c>
      <c r="C43" s="11" t="s">
        <v>245</v>
      </c>
      <c r="D43" s="308" t="s">
        <v>102</v>
      </c>
      <c r="E43" s="17"/>
      <c r="F43" s="17" t="s">
        <v>256</v>
      </c>
      <c r="G43" s="17"/>
      <c r="H43" s="11" t="s">
        <v>159</v>
      </c>
      <c r="I43" s="12">
        <v>2015</v>
      </c>
      <c r="J43" s="12"/>
      <c r="K43" s="12">
        <v>2015</v>
      </c>
      <c r="L43" s="12"/>
      <c r="M43" s="12"/>
      <c r="N43" s="109"/>
      <c r="O43" s="7"/>
      <c r="P43" s="3"/>
      <c r="Q43" s="65"/>
      <c r="R43" s="11"/>
      <c r="S43" s="11"/>
    </row>
    <row r="44" spans="1:19" x14ac:dyDescent="0.25">
      <c r="A44" s="45"/>
      <c r="B44" s="11">
        <v>35302</v>
      </c>
      <c r="C44" s="11" t="s">
        <v>246</v>
      </c>
      <c r="D44" s="308" t="s">
        <v>102</v>
      </c>
      <c r="E44" s="17"/>
      <c r="F44" s="17" t="s">
        <v>256</v>
      </c>
      <c r="G44" s="17"/>
      <c r="H44" s="325" t="s">
        <v>159</v>
      </c>
      <c r="I44" s="12">
        <v>2015</v>
      </c>
      <c r="J44" s="12"/>
      <c r="K44" s="12">
        <v>2015</v>
      </c>
      <c r="L44" s="12"/>
      <c r="M44" s="12"/>
      <c r="N44" s="109"/>
      <c r="O44" s="7"/>
      <c r="P44" s="3"/>
      <c r="Q44" s="65"/>
      <c r="R44" s="11"/>
      <c r="S44" s="11"/>
    </row>
    <row r="45" spans="1:19" x14ac:dyDescent="0.25">
      <c r="A45" s="45"/>
      <c r="B45" s="11">
        <v>35304</v>
      </c>
      <c r="C45" s="11" t="s">
        <v>247</v>
      </c>
      <c r="D45" s="308" t="s">
        <v>102</v>
      </c>
      <c r="E45" s="17"/>
      <c r="F45" s="17" t="s">
        <v>256</v>
      </c>
      <c r="G45" s="17"/>
      <c r="H45" s="325" t="s">
        <v>159</v>
      </c>
      <c r="I45" s="12">
        <v>2015</v>
      </c>
      <c r="J45" s="12"/>
      <c r="K45" s="12">
        <v>2015</v>
      </c>
      <c r="L45" s="12"/>
      <c r="M45" s="12"/>
      <c r="N45" s="109"/>
      <c r="O45" s="7"/>
      <c r="P45" s="3"/>
      <c r="Q45" s="326" t="s">
        <v>555</v>
      </c>
      <c r="R45" s="11"/>
      <c r="S45" s="11"/>
    </row>
    <row r="46" spans="1:19" x14ac:dyDescent="0.25">
      <c r="A46" s="45"/>
      <c r="B46" s="11">
        <v>35313</v>
      </c>
      <c r="C46" s="11" t="s">
        <v>248</v>
      </c>
      <c r="D46" s="308" t="s">
        <v>102</v>
      </c>
      <c r="E46" s="17"/>
      <c r="F46" s="17" t="s">
        <v>256</v>
      </c>
      <c r="G46" s="17"/>
      <c r="H46" s="325" t="s">
        <v>159</v>
      </c>
      <c r="I46" s="12">
        <v>2015</v>
      </c>
      <c r="J46" s="12"/>
      <c r="K46" s="12">
        <v>2015</v>
      </c>
      <c r="L46" s="12"/>
      <c r="M46" s="12"/>
      <c r="N46" s="109"/>
      <c r="O46" s="7"/>
      <c r="P46" s="3"/>
      <c r="Q46" s="326" t="s">
        <v>551</v>
      </c>
      <c r="R46" s="11"/>
      <c r="S46" s="11"/>
    </row>
    <row r="47" spans="1:19" x14ac:dyDescent="0.25">
      <c r="A47" s="45"/>
      <c r="B47" s="11">
        <v>35319</v>
      </c>
      <c r="C47" s="11" t="s">
        <v>249</v>
      </c>
      <c r="D47" s="308" t="s">
        <v>102</v>
      </c>
      <c r="E47" s="17"/>
      <c r="F47" s="17" t="s">
        <v>256</v>
      </c>
      <c r="G47" s="17"/>
      <c r="H47" s="325" t="s">
        <v>159</v>
      </c>
      <c r="I47" s="12">
        <v>2015</v>
      </c>
      <c r="J47" s="12"/>
      <c r="K47" s="12">
        <v>2015</v>
      </c>
      <c r="L47" s="12"/>
      <c r="M47" s="12"/>
      <c r="N47" s="109"/>
      <c r="O47" s="7"/>
      <c r="P47" s="3"/>
      <c r="Q47" s="65"/>
      <c r="R47" s="11"/>
      <c r="S47" s="11"/>
    </row>
    <row r="48" spans="1:19" x14ac:dyDescent="0.25">
      <c r="A48" s="45"/>
      <c r="B48" s="11">
        <v>35314</v>
      </c>
      <c r="C48" s="11" t="s">
        <v>250</v>
      </c>
      <c r="D48" s="308" t="s">
        <v>102</v>
      </c>
      <c r="E48" s="17" t="s">
        <v>459</v>
      </c>
      <c r="F48" s="17" t="s">
        <v>256</v>
      </c>
      <c r="G48" s="17"/>
      <c r="H48" s="325" t="s">
        <v>159</v>
      </c>
      <c r="I48" s="12">
        <v>2015</v>
      </c>
      <c r="J48" s="12"/>
      <c r="K48" s="12">
        <v>2016</v>
      </c>
      <c r="L48" s="12"/>
      <c r="M48" s="12">
        <v>0.03</v>
      </c>
      <c r="N48" s="109"/>
      <c r="O48" s="7"/>
      <c r="P48" s="3"/>
      <c r="Q48" s="326"/>
      <c r="R48" s="11"/>
      <c r="S48" s="11"/>
    </row>
    <row r="49" spans="1:19" x14ac:dyDescent="0.25">
      <c r="A49" s="45"/>
      <c r="B49" s="11">
        <v>35305</v>
      </c>
      <c r="C49" s="11" t="s">
        <v>251</v>
      </c>
      <c r="D49" s="308" t="s">
        <v>102</v>
      </c>
      <c r="E49" s="113" t="s">
        <v>459</v>
      </c>
      <c r="F49" s="17" t="s">
        <v>256</v>
      </c>
      <c r="G49" s="17"/>
      <c r="H49" s="325" t="s">
        <v>537</v>
      </c>
      <c r="I49" s="12">
        <v>2015</v>
      </c>
      <c r="J49" s="12"/>
      <c r="K49" s="12">
        <v>2016</v>
      </c>
      <c r="L49" s="280" t="s">
        <v>544</v>
      </c>
      <c r="M49" s="12">
        <v>0.09</v>
      </c>
      <c r="N49" s="109"/>
      <c r="O49" s="102"/>
      <c r="P49" s="102"/>
      <c r="Q49" s="326" t="s">
        <v>545</v>
      </c>
      <c r="R49" s="11"/>
      <c r="S49" s="11"/>
    </row>
    <row r="50" spans="1:19" x14ac:dyDescent="0.25">
      <c r="A50" s="45"/>
      <c r="B50" s="11">
        <v>35306</v>
      </c>
      <c r="C50" s="11" t="s">
        <v>252</v>
      </c>
      <c r="D50" s="308" t="s">
        <v>102</v>
      </c>
      <c r="E50" s="113" t="s">
        <v>406</v>
      </c>
      <c r="F50" s="17" t="s">
        <v>256</v>
      </c>
      <c r="G50" s="17"/>
      <c r="H50" s="325" t="s">
        <v>159</v>
      </c>
      <c r="I50" s="12">
        <v>2015</v>
      </c>
      <c r="J50" s="12"/>
      <c r="K50" s="12">
        <v>2016</v>
      </c>
      <c r="L50" s="111" t="s">
        <v>515</v>
      </c>
      <c r="M50" s="12">
        <v>0.15</v>
      </c>
      <c r="N50" s="109"/>
      <c r="O50" s="7"/>
      <c r="P50" s="102"/>
      <c r="Q50" s="326" t="s">
        <v>546</v>
      </c>
      <c r="R50" s="11"/>
      <c r="S50" s="11"/>
    </row>
    <row r="51" spans="1:19" x14ac:dyDescent="0.25">
      <c r="A51" s="45"/>
      <c r="B51" s="11">
        <v>35309</v>
      </c>
      <c r="C51" s="11" t="s">
        <v>253</v>
      </c>
      <c r="D51" s="308" t="s">
        <v>102</v>
      </c>
      <c r="E51" s="113" t="s">
        <v>459</v>
      </c>
      <c r="F51" s="17" t="s">
        <v>256</v>
      </c>
      <c r="G51" s="17"/>
      <c r="H51" s="325" t="s">
        <v>159</v>
      </c>
      <c r="I51" s="12">
        <v>2015</v>
      </c>
      <c r="J51" s="330">
        <v>42401</v>
      </c>
      <c r="K51" s="12">
        <v>2015</v>
      </c>
      <c r="L51" s="280">
        <v>2016</v>
      </c>
      <c r="M51" s="12">
        <v>0.02</v>
      </c>
      <c r="N51" s="109"/>
      <c r="O51" s="102"/>
      <c r="P51" s="3"/>
      <c r="Q51" s="65"/>
      <c r="R51" s="11"/>
      <c r="S51" s="11"/>
    </row>
    <row r="52" spans="1:19" x14ac:dyDescent="0.25">
      <c r="A52" s="45"/>
      <c r="B52" s="11">
        <v>35307</v>
      </c>
      <c r="C52" s="11" t="s">
        <v>254</v>
      </c>
      <c r="D52" s="308" t="s">
        <v>102</v>
      </c>
      <c r="E52" s="113" t="s">
        <v>153</v>
      </c>
      <c r="F52" s="17" t="s">
        <v>256</v>
      </c>
      <c r="G52" s="17"/>
      <c r="H52" s="113" t="s">
        <v>527</v>
      </c>
      <c r="I52" s="12">
        <v>2015</v>
      </c>
      <c r="J52" s="280">
        <v>2016</v>
      </c>
      <c r="K52" s="12">
        <v>2016</v>
      </c>
      <c r="L52" s="280">
        <v>2016</v>
      </c>
      <c r="M52" s="12">
        <v>0.45</v>
      </c>
      <c r="N52" s="109"/>
      <c r="O52" s="102"/>
      <c r="P52" s="5"/>
      <c r="Q52" s="326" t="s">
        <v>547</v>
      </c>
      <c r="R52" s="11"/>
      <c r="S52" s="11"/>
    </row>
    <row r="53" spans="1:19" x14ac:dyDescent="0.25">
      <c r="A53" s="45"/>
      <c r="B53" s="17">
        <v>35320</v>
      </c>
      <c r="C53" s="11" t="s">
        <v>301</v>
      </c>
      <c r="D53" s="308" t="s">
        <v>102</v>
      </c>
      <c r="E53" s="113" t="s">
        <v>406</v>
      </c>
      <c r="F53" s="17" t="s">
        <v>256</v>
      </c>
      <c r="G53" s="255"/>
      <c r="H53" s="325" t="s">
        <v>109</v>
      </c>
      <c r="I53" s="12">
        <v>2015</v>
      </c>
      <c r="J53" s="330">
        <v>42675</v>
      </c>
      <c r="K53" s="12">
        <v>2016</v>
      </c>
      <c r="L53" s="280" t="s">
        <v>548</v>
      </c>
      <c r="M53" s="12">
        <v>0.14000000000000001</v>
      </c>
      <c r="N53" s="109"/>
      <c r="O53" s="102"/>
      <c r="P53" s="316"/>
      <c r="Q53" s="65" t="s">
        <v>528</v>
      </c>
    </row>
    <row r="54" spans="1:19" x14ac:dyDescent="0.25">
      <c r="A54" s="45"/>
      <c r="B54" s="11">
        <v>35321</v>
      </c>
      <c r="C54" s="11" t="s">
        <v>255</v>
      </c>
      <c r="D54" s="308" t="s">
        <v>102</v>
      </c>
      <c r="E54" s="113" t="s">
        <v>416</v>
      </c>
      <c r="F54" s="17" t="s">
        <v>256</v>
      </c>
      <c r="G54" s="17"/>
      <c r="H54" s="325" t="s">
        <v>159</v>
      </c>
      <c r="I54" s="12">
        <v>2015</v>
      </c>
      <c r="J54" s="280"/>
      <c r="K54" s="12">
        <v>2015</v>
      </c>
      <c r="L54" s="280" t="s">
        <v>258</v>
      </c>
      <c r="M54" s="12">
        <v>0.8</v>
      </c>
      <c r="N54" s="109"/>
      <c r="O54" s="102"/>
      <c r="P54" s="3"/>
      <c r="Q54" s="65"/>
      <c r="R54" s="11"/>
      <c r="S54" s="11"/>
    </row>
    <row r="55" spans="1:19" x14ac:dyDescent="0.25">
      <c r="A55" s="45"/>
      <c r="B55" s="17">
        <v>3500301</v>
      </c>
      <c r="C55" s="11" t="s">
        <v>319</v>
      </c>
      <c r="D55" s="308" t="s">
        <v>102</v>
      </c>
      <c r="E55" s="113" t="s">
        <v>406</v>
      </c>
      <c r="F55" s="17" t="s">
        <v>256</v>
      </c>
      <c r="G55" s="17"/>
      <c r="H55" s="325" t="s">
        <v>109</v>
      </c>
      <c r="I55" s="12">
        <v>2016</v>
      </c>
      <c r="J55" s="330">
        <v>42675</v>
      </c>
      <c r="K55" s="12">
        <v>2016</v>
      </c>
      <c r="L55" s="280" t="s">
        <v>548</v>
      </c>
      <c r="M55" s="12">
        <v>0.23</v>
      </c>
      <c r="N55" s="109"/>
      <c r="O55" s="7"/>
      <c r="P55" s="3"/>
      <c r="Q55" s="65"/>
      <c r="R55" s="11"/>
      <c r="S55" s="11"/>
    </row>
    <row r="56" spans="1:19" x14ac:dyDescent="0.25">
      <c r="A56" s="45"/>
      <c r="B56" s="17">
        <v>3500302</v>
      </c>
      <c r="C56" s="11" t="s">
        <v>428</v>
      </c>
      <c r="D56" s="205" t="s">
        <v>431</v>
      </c>
      <c r="E56" s="113" t="s">
        <v>435</v>
      </c>
      <c r="F56" s="17" t="s">
        <v>256</v>
      </c>
      <c r="G56" s="17"/>
      <c r="H56" s="113" t="s">
        <v>189</v>
      </c>
      <c r="I56" s="12">
        <v>2016</v>
      </c>
      <c r="J56" s="280"/>
      <c r="K56" s="12">
        <v>2017</v>
      </c>
      <c r="L56" s="280"/>
      <c r="M56" s="12">
        <v>0.45</v>
      </c>
      <c r="N56" s="109"/>
      <c r="O56" s="7"/>
      <c r="P56" s="3"/>
      <c r="Q56" s="326" t="s">
        <v>620</v>
      </c>
      <c r="R56" s="11"/>
      <c r="S56" s="11"/>
    </row>
    <row r="57" spans="1:19" x14ac:dyDescent="0.25">
      <c r="A57" s="45"/>
      <c r="B57" s="17">
        <v>3500303</v>
      </c>
      <c r="C57" s="11" t="s">
        <v>320</v>
      </c>
      <c r="D57" s="308" t="s">
        <v>102</v>
      </c>
      <c r="E57" s="113" t="s">
        <v>435</v>
      </c>
      <c r="F57" s="17" t="s">
        <v>256</v>
      </c>
      <c r="G57" s="17"/>
      <c r="H57" s="325" t="s">
        <v>159</v>
      </c>
      <c r="I57" s="12">
        <v>2016</v>
      </c>
      <c r="J57" s="280"/>
      <c r="K57" s="12">
        <v>2016</v>
      </c>
      <c r="L57" s="280"/>
      <c r="M57" s="12">
        <v>0.05</v>
      </c>
      <c r="N57" s="109"/>
      <c r="O57" s="7"/>
      <c r="P57" s="5"/>
      <c r="Q57" s="65" t="s">
        <v>529</v>
      </c>
      <c r="R57" s="11"/>
      <c r="S57" s="11"/>
    </row>
    <row r="58" spans="1:19" x14ac:dyDescent="0.25">
      <c r="A58" s="45"/>
      <c r="B58" s="17">
        <v>3500304</v>
      </c>
      <c r="C58" s="17" t="s">
        <v>321</v>
      </c>
      <c r="D58" s="308" t="s">
        <v>102</v>
      </c>
      <c r="E58" s="113" t="s">
        <v>406</v>
      </c>
      <c r="F58" s="17" t="s">
        <v>256</v>
      </c>
      <c r="G58" s="17"/>
      <c r="H58" s="325" t="s">
        <v>159</v>
      </c>
      <c r="I58" s="12">
        <v>2016</v>
      </c>
      <c r="J58" s="280"/>
      <c r="K58" s="12">
        <v>2016</v>
      </c>
      <c r="L58" s="111" t="s">
        <v>515</v>
      </c>
      <c r="M58" s="12">
        <v>0.06</v>
      </c>
      <c r="N58" s="109"/>
      <c r="O58" s="7"/>
      <c r="P58" s="5"/>
      <c r="Q58" s="65" t="s">
        <v>530</v>
      </c>
      <c r="R58" s="11"/>
      <c r="S58" s="11"/>
    </row>
    <row r="59" spans="1:19" x14ac:dyDescent="0.25">
      <c r="A59" s="45"/>
      <c r="B59" s="17">
        <v>3500305</v>
      </c>
      <c r="C59" s="17" t="s">
        <v>624</v>
      </c>
      <c r="D59" s="308" t="s">
        <v>102</v>
      </c>
      <c r="E59" s="113" t="s">
        <v>153</v>
      </c>
      <c r="F59" s="17" t="s">
        <v>256</v>
      </c>
      <c r="G59" s="17"/>
      <c r="H59" s="113" t="s">
        <v>527</v>
      </c>
      <c r="I59" s="12">
        <v>2016</v>
      </c>
      <c r="J59" s="280"/>
      <c r="K59" s="12">
        <v>2017</v>
      </c>
      <c r="L59" s="280"/>
      <c r="M59" s="12">
        <v>0.2</v>
      </c>
      <c r="N59" s="109"/>
      <c r="O59" s="102"/>
      <c r="P59" s="3"/>
      <c r="Q59" s="329" t="s">
        <v>625</v>
      </c>
      <c r="R59" s="11"/>
      <c r="S59" s="11"/>
    </row>
    <row r="60" spans="1:19" x14ac:dyDescent="0.25">
      <c r="A60" s="289">
        <f>B60</f>
        <v>3501900</v>
      </c>
      <c r="B60" s="294">
        <v>3501900</v>
      </c>
      <c r="C60" s="293" t="s">
        <v>214</v>
      </c>
      <c r="D60" s="308" t="s">
        <v>102</v>
      </c>
      <c r="E60" s="17"/>
      <c r="F60" s="17" t="s">
        <v>99</v>
      </c>
      <c r="G60" s="17" t="s">
        <v>469</v>
      </c>
      <c r="H60" s="325"/>
      <c r="I60" s="12"/>
      <c r="J60" s="280"/>
      <c r="K60" s="12"/>
      <c r="L60" s="330"/>
      <c r="M60" s="16" t="s">
        <v>211</v>
      </c>
      <c r="N60" s="143" t="s">
        <v>111</v>
      </c>
      <c r="O60" s="7"/>
      <c r="P60" s="3"/>
      <c r="Q60" s="41"/>
      <c r="R60" s="11"/>
      <c r="S60" s="11"/>
    </row>
    <row r="61" spans="1:19" x14ac:dyDescent="0.25">
      <c r="A61" s="45"/>
      <c r="B61" s="248">
        <v>3501901</v>
      </c>
      <c r="C61" s="249" t="s">
        <v>322</v>
      </c>
      <c r="D61" s="17" t="s">
        <v>448</v>
      </c>
      <c r="E61" s="17"/>
      <c r="F61" s="17" t="s">
        <v>256</v>
      </c>
      <c r="G61" s="17"/>
      <c r="H61" s="113" t="s">
        <v>527</v>
      </c>
      <c r="I61" s="12">
        <v>2016</v>
      </c>
      <c r="J61" s="280"/>
      <c r="K61" s="12">
        <v>2017</v>
      </c>
      <c r="L61" s="330"/>
      <c r="M61" s="204">
        <v>4.7</v>
      </c>
      <c r="N61" s="143"/>
      <c r="O61" s="7"/>
      <c r="P61" s="3"/>
      <c r="Q61" s="324"/>
      <c r="R61" s="11"/>
      <c r="S61" s="11"/>
    </row>
    <row r="62" spans="1:19" x14ac:dyDescent="0.25">
      <c r="A62" s="45"/>
      <c r="B62" s="248">
        <v>3501902</v>
      </c>
      <c r="C62" s="249" t="s">
        <v>323</v>
      </c>
      <c r="D62" s="308" t="s">
        <v>102</v>
      </c>
      <c r="E62" s="17" t="s">
        <v>406</v>
      </c>
      <c r="F62" s="17" t="s">
        <v>256</v>
      </c>
      <c r="G62" s="17"/>
      <c r="H62" s="325" t="s">
        <v>302</v>
      </c>
      <c r="I62" s="12">
        <v>2016</v>
      </c>
      <c r="J62" s="280"/>
      <c r="K62" s="12">
        <v>2016</v>
      </c>
      <c r="L62" s="330"/>
      <c r="M62" s="204">
        <v>1.2</v>
      </c>
      <c r="N62" s="143"/>
      <c r="O62" s="7"/>
      <c r="P62" s="3"/>
      <c r="Q62" s="42" t="s">
        <v>395</v>
      </c>
      <c r="R62" s="11"/>
      <c r="S62" s="11"/>
    </row>
    <row r="63" spans="1:19" x14ac:dyDescent="0.25">
      <c r="A63" s="45"/>
      <c r="B63" s="248">
        <v>3501903</v>
      </c>
      <c r="C63" s="249" t="s">
        <v>429</v>
      </c>
      <c r="D63" s="23" t="s">
        <v>7</v>
      </c>
      <c r="E63" s="17"/>
      <c r="F63" s="17" t="s">
        <v>256</v>
      </c>
      <c r="G63" s="17"/>
      <c r="H63" s="113" t="s">
        <v>527</v>
      </c>
      <c r="I63" s="12">
        <v>2016</v>
      </c>
      <c r="J63" s="280"/>
      <c r="K63" s="12">
        <v>2016</v>
      </c>
      <c r="L63" s="330"/>
      <c r="M63" s="204">
        <v>3.6</v>
      </c>
      <c r="N63" s="143"/>
      <c r="O63" s="7"/>
      <c r="P63" s="3"/>
      <c r="Q63" s="324"/>
      <c r="R63" s="11"/>
      <c r="S63" s="11"/>
    </row>
    <row r="64" spans="1:19" x14ac:dyDescent="0.25">
      <c r="A64" s="45"/>
      <c r="B64" s="248">
        <v>3501904</v>
      </c>
      <c r="C64" s="377" t="s">
        <v>571</v>
      </c>
      <c r="D64" s="308" t="s">
        <v>102</v>
      </c>
      <c r="E64" s="17"/>
      <c r="F64" s="17" t="s">
        <v>256</v>
      </c>
      <c r="G64" s="17"/>
      <c r="H64" s="325"/>
      <c r="I64" s="12">
        <v>2016</v>
      </c>
      <c r="J64" s="330"/>
      <c r="K64" s="12">
        <v>2016</v>
      </c>
      <c r="L64" s="280"/>
      <c r="M64" s="204"/>
      <c r="N64" s="143"/>
      <c r="O64" s="7"/>
      <c r="P64" s="3"/>
      <c r="Q64" s="41" t="s">
        <v>627</v>
      </c>
      <c r="R64" s="11"/>
      <c r="S64" s="11"/>
    </row>
    <row r="65" spans="1:25" x14ac:dyDescent="0.25">
      <c r="A65" s="45"/>
      <c r="B65" s="248">
        <v>3501905</v>
      </c>
      <c r="C65" s="249" t="s">
        <v>325</v>
      </c>
      <c r="D65" s="308" t="s">
        <v>531</v>
      </c>
      <c r="E65" s="17" t="s">
        <v>406</v>
      </c>
      <c r="F65" s="17" t="s">
        <v>256</v>
      </c>
      <c r="G65" s="17"/>
      <c r="H65" s="325" t="s">
        <v>109</v>
      </c>
      <c r="I65" s="12">
        <v>2016</v>
      </c>
      <c r="J65" s="330">
        <v>42522</v>
      </c>
      <c r="K65" s="12">
        <v>2016</v>
      </c>
      <c r="L65" s="280" t="s">
        <v>548</v>
      </c>
      <c r="M65" s="204">
        <v>0.6</v>
      </c>
      <c r="N65" s="143"/>
      <c r="O65" s="102"/>
      <c r="P65" s="3"/>
      <c r="Q65" s="22" t="s">
        <v>549</v>
      </c>
      <c r="R65" s="11"/>
      <c r="S65" s="11"/>
    </row>
    <row r="66" spans="1:25" s="271" customFormat="1" x14ac:dyDescent="0.25">
      <c r="A66" s="45"/>
      <c r="B66" s="248">
        <v>3501906</v>
      </c>
      <c r="C66" s="249" t="s">
        <v>324</v>
      </c>
      <c r="D66" s="308" t="s">
        <v>102</v>
      </c>
      <c r="E66" s="17" t="s">
        <v>406</v>
      </c>
      <c r="F66" s="17" t="s">
        <v>256</v>
      </c>
      <c r="G66" s="17"/>
      <c r="H66" s="325" t="s">
        <v>109</v>
      </c>
      <c r="I66" s="12">
        <v>2016</v>
      </c>
      <c r="J66" s="330">
        <v>42522</v>
      </c>
      <c r="K66" s="12">
        <v>2016</v>
      </c>
      <c r="L66" s="280" t="s">
        <v>548</v>
      </c>
      <c r="M66" s="204">
        <v>1.7</v>
      </c>
      <c r="N66" s="143"/>
      <c r="O66" s="7"/>
      <c r="P66" s="3"/>
      <c r="Q66" s="41" t="s">
        <v>458</v>
      </c>
      <c r="R66" s="11"/>
      <c r="S66" s="11"/>
    </row>
    <row r="67" spans="1:25" x14ac:dyDescent="0.25">
      <c r="A67" s="11"/>
      <c r="B67" s="13" t="s">
        <v>43</v>
      </c>
      <c r="C67" s="78"/>
      <c r="D67" s="11"/>
      <c r="E67" s="17"/>
      <c r="F67" s="17"/>
      <c r="G67" s="17"/>
      <c r="H67" s="325"/>
      <c r="I67" s="16"/>
      <c r="J67" s="280"/>
      <c r="K67" s="16"/>
      <c r="L67" s="330"/>
      <c r="M67" s="16"/>
      <c r="N67" s="109"/>
      <c r="O67" s="17"/>
      <c r="P67" s="17"/>
      <c r="Q67" s="41"/>
      <c r="R67" s="11"/>
      <c r="S67" s="11"/>
    </row>
    <row r="68" spans="1:25" x14ac:dyDescent="0.25">
      <c r="A68" s="123">
        <f>B68</f>
        <v>2103800</v>
      </c>
      <c r="B68" s="296">
        <v>2103800</v>
      </c>
      <c r="C68" s="262" t="s">
        <v>220</v>
      </c>
      <c r="D68" s="11" t="s">
        <v>299</v>
      </c>
      <c r="E68" s="17" t="s">
        <v>406</v>
      </c>
      <c r="F68" s="17" t="s">
        <v>38</v>
      </c>
      <c r="G68" s="17"/>
      <c r="H68" s="325" t="s">
        <v>154</v>
      </c>
      <c r="I68" s="62">
        <v>2015</v>
      </c>
      <c r="J68" s="280"/>
      <c r="K68" s="62">
        <v>2015</v>
      </c>
      <c r="L68" s="330"/>
      <c r="M68" s="204" t="s">
        <v>224</v>
      </c>
      <c r="N68" s="143" t="s">
        <v>111</v>
      </c>
      <c r="O68" s="7"/>
      <c r="P68" s="3"/>
      <c r="Q68" s="41" t="s">
        <v>623</v>
      </c>
      <c r="R68" s="56"/>
      <c r="S68" s="11"/>
    </row>
    <row r="69" spans="1:25" x14ac:dyDescent="0.25">
      <c r="A69" s="11"/>
      <c r="B69" s="12">
        <v>2600700</v>
      </c>
      <c r="C69" s="11" t="s">
        <v>35</v>
      </c>
      <c r="D69" s="121" t="s">
        <v>167</v>
      </c>
      <c r="E69" s="17" t="s">
        <v>416</v>
      </c>
      <c r="F69" s="17" t="s">
        <v>100</v>
      </c>
      <c r="G69" s="17" t="s">
        <v>483</v>
      </c>
      <c r="H69" s="325" t="s">
        <v>154</v>
      </c>
      <c r="I69" s="12">
        <v>2015</v>
      </c>
      <c r="J69" s="111">
        <v>42461</v>
      </c>
      <c r="K69" s="81">
        <v>2016</v>
      </c>
      <c r="L69" s="111">
        <v>42675</v>
      </c>
      <c r="M69" s="204">
        <v>13</v>
      </c>
      <c r="N69" s="143" t="s">
        <v>177</v>
      </c>
      <c r="O69" s="3"/>
      <c r="P69" s="3"/>
      <c r="Q69" s="41"/>
      <c r="R69" s="56"/>
      <c r="S69" s="11"/>
    </row>
    <row r="70" spans="1:25" ht="15" customHeight="1" x14ac:dyDescent="0.25">
      <c r="A70" s="11"/>
      <c r="B70" s="12">
        <v>26008</v>
      </c>
      <c r="C70" s="11" t="s">
        <v>36</v>
      </c>
      <c r="D70" s="307" t="s">
        <v>149</v>
      </c>
      <c r="E70" s="17"/>
      <c r="F70" s="17" t="s">
        <v>100</v>
      </c>
      <c r="G70" s="17" t="s">
        <v>485</v>
      </c>
      <c r="H70" s="325" t="s">
        <v>109</v>
      </c>
      <c r="I70" s="12">
        <v>2014</v>
      </c>
      <c r="J70" s="330">
        <v>42248</v>
      </c>
      <c r="K70" s="81">
        <v>2015</v>
      </c>
      <c r="L70" s="339">
        <v>42705</v>
      </c>
      <c r="M70" s="338">
        <v>11</v>
      </c>
      <c r="N70" s="143" t="s">
        <v>177</v>
      </c>
      <c r="O70" s="5"/>
      <c r="P70" s="3"/>
      <c r="Q70" s="11"/>
      <c r="R70" s="11"/>
      <c r="S70" s="11"/>
    </row>
    <row r="71" spans="1:25" ht="15" customHeight="1" x14ac:dyDescent="0.25">
      <c r="A71" s="290">
        <f>B71</f>
        <v>2601700</v>
      </c>
      <c r="B71" s="297">
        <v>2601700</v>
      </c>
      <c r="C71" s="262" t="s">
        <v>219</v>
      </c>
      <c r="D71" s="17"/>
      <c r="E71" s="17"/>
      <c r="F71" s="17" t="s">
        <v>99</v>
      </c>
      <c r="G71" s="17" t="s">
        <v>468</v>
      </c>
      <c r="H71" s="325"/>
      <c r="I71" s="81"/>
      <c r="J71" s="280"/>
      <c r="K71" s="81"/>
      <c r="L71" s="331"/>
      <c r="M71" s="204" t="s">
        <v>211</v>
      </c>
      <c r="N71" s="143" t="s">
        <v>111</v>
      </c>
      <c r="O71" s="60"/>
      <c r="P71" s="60"/>
      <c r="Q71" s="11" t="s">
        <v>237</v>
      </c>
      <c r="R71" s="51"/>
      <c r="S71" s="51"/>
      <c r="T71" s="44"/>
      <c r="U71" s="44"/>
      <c r="V71" s="44"/>
      <c r="W71" s="44"/>
      <c r="X71" s="44"/>
      <c r="Y71" s="44"/>
    </row>
    <row r="72" spans="1:25" ht="15" customHeight="1" x14ac:dyDescent="0.25">
      <c r="A72" s="49"/>
      <c r="B72" s="11">
        <v>2601701</v>
      </c>
      <c r="C72" s="249" t="s">
        <v>326</v>
      </c>
      <c r="D72" s="308" t="s">
        <v>102</v>
      </c>
      <c r="E72" s="261" t="s">
        <v>460</v>
      </c>
      <c r="F72" s="17" t="s">
        <v>256</v>
      </c>
      <c r="G72" s="17"/>
      <c r="H72" s="325" t="s">
        <v>109</v>
      </c>
      <c r="I72" s="81">
        <v>2016</v>
      </c>
      <c r="J72" s="280"/>
      <c r="K72" s="81">
        <v>2017</v>
      </c>
      <c r="L72" s="331"/>
      <c r="M72" s="204">
        <v>2.7</v>
      </c>
      <c r="N72" s="143"/>
      <c r="O72" s="5"/>
      <c r="P72" s="60"/>
      <c r="R72" s="51"/>
      <c r="S72" s="51"/>
      <c r="T72" s="44"/>
      <c r="U72" s="44"/>
      <c r="V72" s="44"/>
      <c r="W72" s="44"/>
      <c r="X72" s="44"/>
      <c r="Y72" s="44"/>
    </row>
    <row r="73" spans="1:25" ht="15" customHeight="1" x14ac:dyDescent="0.25">
      <c r="A73" s="49"/>
      <c r="B73" s="11">
        <v>2601702</v>
      </c>
      <c r="C73" s="249" t="s">
        <v>327</v>
      </c>
      <c r="D73" s="205" t="s">
        <v>431</v>
      </c>
      <c r="E73" s="261"/>
      <c r="F73" s="17" t="s">
        <v>256</v>
      </c>
      <c r="G73" s="17"/>
      <c r="H73" s="325" t="s">
        <v>189</v>
      </c>
      <c r="I73" s="81">
        <v>2016</v>
      </c>
      <c r="J73" s="280"/>
      <c r="K73" s="81">
        <v>2017</v>
      </c>
      <c r="L73" s="331"/>
      <c r="M73" s="204">
        <v>2.2000000000000002</v>
      </c>
      <c r="N73" s="143"/>
      <c r="O73" s="5"/>
      <c r="P73" s="60"/>
      <c r="Q73" s="41" t="s">
        <v>594</v>
      </c>
      <c r="R73" s="51"/>
      <c r="S73" s="51"/>
      <c r="T73" s="44"/>
      <c r="U73" s="44"/>
      <c r="V73" s="44"/>
      <c r="W73" s="44"/>
      <c r="X73" s="44"/>
      <c r="Y73" s="44"/>
    </row>
    <row r="74" spans="1:25" ht="15" customHeight="1" x14ac:dyDescent="0.25">
      <c r="A74" s="49"/>
      <c r="B74" s="11">
        <v>2601703</v>
      </c>
      <c r="C74" s="249" t="s">
        <v>328</v>
      </c>
      <c r="D74" s="308" t="s">
        <v>102</v>
      </c>
      <c r="E74" s="261"/>
      <c r="F74" s="17" t="s">
        <v>256</v>
      </c>
      <c r="G74" s="17"/>
      <c r="H74" s="325" t="s">
        <v>109</v>
      </c>
      <c r="I74" s="81">
        <v>2016</v>
      </c>
      <c r="J74" s="280"/>
      <c r="K74" s="81">
        <v>2016</v>
      </c>
      <c r="L74" s="331"/>
      <c r="M74" s="204">
        <v>1.8</v>
      </c>
      <c r="N74" s="143"/>
      <c r="O74" s="60"/>
      <c r="P74" s="60"/>
      <c r="Q74" s="41"/>
      <c r="R74" s="51"/>
      <c r="S74" s="51"/>
      <c r="T74" s="44"/>
      <c r="U74" s="44"/>
      <c r="V74" s="44"/>
      <c r="W74" s="44"/>
      <c r="X74" s="44"/>
      <c r="Y74" s="44"/>
    </row>
    <row r="75" spans="1:25" ht="15" customHeight="1" x14ac:dyDescent="0.25">
      <c r="A75" s="49"/>
      <c r="B75" s="11">
        <v>2601704</v>
      </c>
      <c r="C75" s="249" t="s">
        <v>329</v>
      </c>
      <c r="D75" s="308" t="s">
        <v>102</v>
      </c>
      <c r="E75" s="261"/>
      <c r="F75" s="17" t="s">
        <v>256</v>
      </c>
      <c r="G75" s="17"/>
      <c r="H75" s="325" t="s">
        <v>189</v>
      </c>
      <c r="I75" s="81">
        <v>2016</v>
      </c>
      <c r="J75" s="330">
        <v>42675</v>
      </c>
      <c r="K75" s="81">
        <v>2017</v>
      </c>
      <c r="L75" s="280" t="s">
        <v>548</v>
      </c>
      <c r="M75" s="204">
        <v>4.0999999999999996</v>
      </c>
      <c r="N75" s="143"/>
      <c r="O75" s="59"/>
      <c r="P75" s="60"/>
      <c r="Q75" s="326" t="s">
        <v>550</v>
      </c>
      <c r="R75" s="51"/>
      <c r="S75" s="51"/>
      <c r="T75" s="44"/>
      <c r="U75" s="44"/>
      <c r="V75" s="44"/>
      <c r="W75" s="44"/>
      <c r="X75" s="44"/>
      <c r="Y75" s="44"/>
    </row>
    <row r="76" spans="1:25" ht="15" customHeight="1" x14ac:dyDescent="0.25">
      <c r="A76" s="49"/>
      <c r="B76" s="11">
        <v>2601705</v>
      </c>
      <c r="C76" s="249" t="s">
        <v>330</v>
      </c>
      <c r="D76" s="308" t="s">
        <v>626</v>
      </c>
      <c r="E76" s="261" t="s">
        <v>461</v>
      </c>
      <c r="F76" s="17" t="s">
        <v>256</v>
      </c>
      <c r="G76" s="17"/>
      <c r="H76" s="325" t="s">
        <v>109</v>
      </c>
      <c r="I76" s="81">
        <v>2016</v>
      </c>
      <c r="J76" s="12"/>
      <c r="K76" s="81">
        <v>2017</v>
      </c>
      <c r="L76" s="139"/>
      <c r="M76" s="204">
        <v>1.9</v>
      </c>
      <c r="N76" s="143"/>
      <c r="O76" s="60"/>
      <c r="P76" s="60"/>
      <c r="Q76" s="41"/>
      <c r="R76" s="51"/>
      <c r="S76" s="51"/>
      <c r="T76" s="44"/>
      <c r="U76" s="44"/>
      <c r="V76" s="44"/>
      <c r="W76" s="44"/>
      <c r="X76" s="44"/>
      <c r="Y76" s="44"/>
    </row>
    <row r="77" spans="1:25" s="271" customFormat="1" ht="15" customHeight="1" x14ac:dyDescent="0.25">
      <c r="A77" s="49"/>
      <c r="B77" s="11">
        <v>2601706</v>
      </c>
      <c r="C77" s="249" t="s">
        <v>593</v>
      </c>
      <c r="D77" s="205" t="s">
        <v>431</v>
      </c>
      <c r="E77" s="261"/>
      <c r="F77" s="17" t="s">
        <v>256</v>
      </c>
      <c r="G77" s="17"/>
      <c r="H77" s="325" t="s">
        <v>189</v>
      </c>
      <c r="I77" s="81"/>
      <c r="J77" s="12"/>
      <c r="K77" s="81"/>
      <c r="L77" s="139"/>
      <c r="M77" s="204">
        <v>0.2</v>
      </c>
      <c r="N77" s="143"/>
      <c r="O77" s="60"/>
      <c r="P77" s="60"/>
      <c r="Q77" s="41" t="s">
        <v>595</v>
      </c>
      <c r="R77" s="51"/>
      <c r="S77" s="51"/>
      <c r="T77" s="44"/>
      <c r="U77" s="44"/>
      <c r="V77" s="44"/>
      <c r="W77" s="44"/>
      <c r="X77" s="44"/>
      <c r="Y77" s="44"/>
    </row>
    <row r="78" spans="1:25" x14ac:dyDescent="0.25">
      <c r="A78" s="11"/>
      <c r="B78" s="13" t="s">
        <v>44</v>
      </c>
      <c r="C78" s="11"/>
      <c r="D78" s="11"/>
      <c r="E78" s="17"/>
      <c r="F78" s="17"/>
      <c r="G78" s="17"/>
      <c r="H78" s="325"/>
      <c r="I78" s="81"/>
      <c r="J78" s="12"/>
      <c r="K78" s="81"/>
      <c r="L78" s="12"/>
      <c r="M78" s="12"/>
      <c r="N78" s="109"/>
      <c r="O78" s="17"/>
      <c r="P78" s="17"/>
      <c r="Q78" s="41"/>
      <c r="R78" s="11"/>
      <c r="S78" s="11"/>
    </row>
    <row r="79" spans="1:25" x14ac:dyDescent="0.25">
      <c r="A79" s="11">
        <f>B79</f>
        <v>1500700</v>
      </c>
      <c r="B79" s="284">
        <v>1500700</v>
      </c>
      <c r="C79" s="262" t="s">
        <v>339</v>
      </c>
      <c r="D79" s="205" t="s">
        <v>197</v>
      </c>
      <c r="E79" s="17"/>
      <c r="F79" s="17" t="s">
        <v>38</v>
      </c>
      <c r="G79" s="17"/>
      <c r="H79" s="113"/>
      <c r="I79" s="11">
        <v>2015</v>
      </c>
      <c r="J79" s="11"/>
      <c r="K79" s="81">
        <v>2016</v>
      </c>
      <c r="L79" s="16"/>
      <c r="M79" s="12">
        <v>1</v>
      </c>
      <c r="N79" s="54" t="s">
        <v>177</v>
      </c>
      <c r="O79" s="59"/>
      <c r="P79" s="60"/>
      <c r="Q79" s="288"/>
      <c r="R79" s="4"/>
      <c r="S79" s="211"/>
      <c r="T79" s="11"/>
      <c r="U79" s="56"/>
      <c r="V79" s="11"/>
    </row>
    <row r="80" spans="1:25" x14ac:dyDescent="0.25">
      <c r="A80" s="11"/>
      <c r="B80" s="11">
        <v>1500701</v>
      </c>
      <c r="C80" s="11" t="s">
        <v>331</v>
      </c>
      <c r="D80" s="205" t="s">
        <v>197</v>
      </c>
      <c r="E80" s="17"/>
      <c r="F80" s="17" t="s">
        <v>256</v>
      </c>
      <c r="G80" s="17"/>
      <c r="H80" s="113" t="s">
        <v>159</v>
      </c>
      <c r="I80" s="11">
        <v>2016</v>
      </c>
      <c r="J80" s="11"/>
      <c r="K80" s="81">
        <v>2016</v>
      </c>
      <c r="L80" s="16" t="s">
        <v>434</v>
      </c>
      <c r="M80" s="12"/>
      <c r="N80" s="109"/>
      <c r="O80" s="253"/>
      <c r="P80" s="60"/>
      <c r="Q80" s="263"/>
      <c r="R80" s="4"/>
      <c r="S80" s="211"/>
      <c r="T80" s="37"/>
      <c r="U80" s="37"/>
      <c r="V80" s="37"/>
    </row>
    <row r="81" spans="1:25" x14ac:dyDescent="0.25">
      <c r="A81" s="11"/>
      <c r="B81" s="11">
        <v>1500702</v>
      </c>
      <c r="C81" s="11" t="s">
        <v>332</v>
      </c>
      <c r="D81" s="205" t="s">
        <v>197</v>
      </c>
      <c r="E81" s="17"/>
      <c r="F81" s="17" t="s">
        <v>256</v>
      </c>
      <c r="G81" s="17"/>
      <c r="H81" s="113" t="s">
        <v>154</v>
      </c>
      <c r="I81" s="11">
        <v>2016</v>
      </c>
      <c r="J81" s="11"/>
      <c r="K81" s="81">
        <v>2016</v>
      </c>
      <c r="L81" s="16" t="s">
        <v>434</v>
      </c>
      <c r="M81" s="12"/>
      <c r="N81" s="109"/>
      <c r="O81" s="253"/>
      <c r="P81" s="60"/>
      <c r="Q81" s="264"/>
      <c r="R81" s="4"/>
      <c r="S81" s="211"/>
      <c r="T81" s="37"/>
      <c r="U81" s="37"/>
      <c r="V81" s="37"/>
    </row>
    <row r="82" spans="1:25" x14ac:dyDescent="0.25">
      <c r="A82" s="11"/>
      <c r="B82" s="11">
        <v>1500703</v>
      </c>
      <c r="C82" s="11" t="s">
        <v>333</v>
      </c>
      <c r="D82" s="205" t="s">
        <v>197</v>
      </c>
      <c r="E82" s="17"/>
      <c r="F82" s="17" t="s">
        <v>256</v>
      </c>
      <c r="G82" s="17"/>
      <c r="H82" s="113" t="s">
        <v>159</v>
      </c>
      <c r="I82" s="11">
        <v>2016</v>
      </c>
      <c r="J82" s="11"/>
      <c r="K82" s="81">
        <v>2016</v>
      </c>
      <c r="L82" s="16" t="s">
        <v>434</v>
      </c>
      <c r="M82" s="12"/>
      <c r="N82" s="109"/>
      <c r="O82" s="253"/>
      <c r="P82" s="60"/>
      <c r="Q82" s="264"/>
      <c r="R82" s="4"/>
      <c r="S82" s="211"/>
      <c r="T82" s="37"/>
      <c r="U82" s="37"/>
      <c r="V82" s="37"/>
    </row>
    <row r="83" spans="1:25" x14ac:dyDescent="0.25">
      <c r="A83" s="11"/>
      <c r="B83" s="11">
        <v>1500704</v>
      </c>
      <c r="C83" s="11" t="s">
        <v>334</v>
      </c>
      <c r="D83" s="205" t="s">
        <v>197</v>
      </c>
      <c r="E83" s="17"/>
      <c r="F83" s="17" t="s">
        <v>256</v>
      </c>
      <c r="G83" s="17"/>
      <c r="H83" s="113" t="s">
        <v>159</v>
      </c>
      <c r="I83" s="11">
        <v>2016</v>
      </c>
      <c r="J83" s="11"/>
      <c r="K83" s="81">
        <v>2016</v>
      </c>
      <c r="L83" s="16"/>
      <c r="M83" s="12"/>
      <c r="N83" s="109"/>
      <c r="O83" s="253"/>
      <c r="P83" s="60"/>
      <c r="Q83" s="265"/>
      <c r="R83" s="4"/>
      <c r="S83" s="211"/>
      <c r="T83" s="37"/>
      <c r="U83" s="37"/>
      <c r="V83" s="37"/>
    </row>
    <row r="84" spans="1:25" s="271" customFormat="1" x14ac:dyDescent="0.25">
      <c r="A84" s="11"/>
      <c r="B84" s="11">
        <v>1500706</v>
      </c>
      <c r="C84" s="11" t="s">
        <v>520</v>
      </c>
      <c r="D84" s="205" t="s">
        <v>197</v>
      </c>
      <c r="E84" s="17"/>
      <c r="F84" s="17" t="s">
        <v>256</v>
      </c>
      <c r="G84" s="17"/>
      <c r="H84" s="17" t="s">
        <v>159</v>
      </c>
      <c r="I84" s="11"/>
      <c r="J84" s="11"/>
      <c r="K84" s="81"/>
      <c r="L84" s="16"/>
      <c r="M84" s="12"/>
      <c r="N84" s="109"/>
      <c r="O84" s="253"/>
      <c r="P84" s="60"/>
      <c r="Q84" s="265"/>
      <c r="R84" s="4"/>
      <c r="S84" s="211"/>
      <c r="T84" s="37"/>
      <c r="U84" s="37"/>
      <c r="V84" s="37"/>
    </row>
    <row r="85" spans="1:25" x14ac:dyDescent="0.25">
      <c r="A85" s="11"/>
      <c r="B85" s="11">
        <v>1500705</v>
      </c>
      <c r="C85" s="11" t="s">
        <v>335</v>
      </c>
      <c r="D85" s="205" t="s">
        <v>197</v>
      </c>
      <c r="E85" s="17"/>
      <c r="F85" s="17" t="s">
        <v>256</v>
      </c>
      <c r="G85" s="17"/>
      <c r="H85" s="17" t="s">
        <v>159</v>
      </c>
      <c r="I85" s="11">
        <v>2016</v>
      </c>
      <c r="J85" s="11"/>
      <c r="K85" s="81">
        <v>2016</v>
      </c>
      <c r="L85" s="16"/>
      <c r="M85" s="12"/>
      <c r="N85" s="109"/>
      <c r="O85" s="253"/>
      <c r="P85" s="60"/>
      <c r="Q85" s="265"/>
      <c r="R85" s="4"/>
      <c r="S85" s="211"/>
      <c r="T85" s="37"/>
      <c r="U85" s="37"/>
      <c r="V85" s="37"/>
    </row>
    <row r="86" spans="1:25" x14ac:dyDescent="0.25">
      <c r="A86" s="11"/>
      <c r="B86" s="81">
        <v>15008</v>
      </c>
      <c r="C86" s="11" t="s">
        <v>223</v>
      </c>
      <c r="D86" s="307" t="s">
        <v>149</v>
      </c>
      <c r="E86" s="17"/>
      <c r="F86" s="17" t="s">
        <v>100</v>
      </c>
      <c r="G86" s="17" t="s">
        <v>477</v>
      </c>
      <c r="H86" s="17" t="s">
        <v>170</v>
      </c>
      <c r="I86" s="11"/>
      <c r="J86" s="11"/>
      <c r="K86" s="81">
        <v>2016</v>
      </c>
      <c r="L86" s="16">
        <v>42705</v>
      </c>
      <c r="M86" s="12">
        <v>2</v>
      </c>
      <c r="N86" s="109" t="s">
        <v>177</v>
      </c>
      <c r="O86" s="266"/>
      <c r="P86" s="267"/>
      <c r="Q86" s="264"/>
      <c r="R86" s="4"/>
      <c r="S86" s="211"/>
      <c r="T86" s="37"/>
      <c r="U86" s="37"/>
      <c r="V86" s="37"/>
    </row>
    <row r="87" spans="1:25" s="44" customFormat="1" ht="15" customHeight="1" x14ac:dyDescent="0.25">
      <c r="A87" s="114">
        <f>B87</f>
        <v>1500900</v>
      </c>
      <c r="B87" s="295">
        <v>1500900</v>
      </c>
      <c r="C87" s="278" t="s">
        <v>226</v>
      </c>
      <c r="D87" s="210"/>
      <c r="E87" s="210"/>
      <c r="F87" s="17" t="s">
        <v>99</v>
      </c>
      <c r="G87" s="17" t="s">
        <v>464</v>
      </c>
      <c r="H87" s="86"/>
      <c r="I87" s="62"/>
      <c r="J87" s="62"/>
      <c r="K87" s="62"/>
      <c r="L87" s="120"/>
      <c r="M87" s="120" t="s">
        <v>225</v>
      </c>
      <c r="N87" s="143" t="s">
        <v>111</v>
      </c>
      <c r="O87" s="81"/>
      <c r="P87" s="17"/>
      <c r="Q87" s="225"/>
      <c r="R87" s="11"/>
      <c r="S87" s="11"/>
      <c r="T87"/>
      <c r="U87"/>
      <c r="V87"/>
      <c r="W87"/>
      <c r="X87"/>
      <c r="Y87"/>
    </row>
    <row r="88" spans="1:25" s="44" customFormat="1" ht="15" customHeight="1" x14ac:dyDescent="0.25">
      <c r="A88" s="86"/>
      <c r="B88" s="11">
        <v>1500901</v>
      </c>
      <c r="C88" s="249" t="s">
        <v>336</v>
      </c>
      <c r="D88" s="308" t="s">
        <v>102</v>
      </c>
      <c r="E88" s="210" t="s">
        <v>444</v>
      </c>
      <c r="F88" s="17" t="s">
        <v>256</v>
      </c>
      <c r="G88" s="17"/>
      <c r="H88" s="11" t="s">
        <v>497</v>
      </c>
      <c r="I88" s="62">
        <v>2016</v>
      </c>
      <c r="J88" s="62"/>
      <c r="K88" s="62">
        <v>2016</v>
      </c>
      <c r="L88" s="120" t="s">
        <v>408</v>
      </c>
      <c r="M88" s="120">
        <v>1.4</v>
      </c>
      <c r="N88" s="143"/>
      <c r="O88" s="59"/>
      <c r="P88" s="60"/>
      <c r="Q88" s="11"/>
      <c r="R88" s="11"/>
      <c r="S88" s="11"/>
      <c r="T88"/>
      <c r="U88"/>
      <c r="V88"/>
      <c r="W88"/>
      <c r="X88"/>
      <c r="Y88"/>
    </row>
    <row r="89" spans="1:25" s="44" customFormat="1" ht="15" customHeight="1" x14ac:dyDescent="0.25">
      <c r="A89" s="86"/>
      <c r="B89" s="11">
        <v>1500902</v>
      </c>
      <c r="C89" s="249" t="s">
        <v>337</v>
      </c>
      <c r="D89" s="103" t="s">
        <v>21</v>
      </c>
      <c r="E89" s="210" t="s">
        <v>445</v>
      </c>
      <c r="F89" s="17" t="s">
        <v>256</v>
      </c>
      <c r="G89" s="17"/>
      <c r="H89" s="86" t="s">
        <v>189</v>
      </c>
      <c r="I89" s="62">
        <v>2016</v>
      </c>
      <c r="J89" s="62"/>
      <c r="K89" s="62">
        <v>2016</v>
      </c>
      <c r="L89" s="120" t="s">
        <v>408</v>
      </c>
      <c r="M89" s="120">
        <v>0.3</v>
      </c>
      <c r="N89" s="143"/>
      <c r="O89" s="60"/>
      <c r="P89" s="60"/>
      <c r="Q89" s="41"/>
      <c r="R89" s="11"/>
      <c r="S89" s="11"/>
      <c r="T89"/>
      <c r="U89"/>
      <c r="V89"/>
      <c r="W89"/>
      <c r="X89"/>
      <c r="Y89"/>
    </row>
    <row r="90" spans="1:25" s="44" customFormat="1" ht="15" customHeight="1" x14ac:dyDescent="0.25">
      <c r="A90" s="86"/>
      <c r="B90" s="11">
        <v>1500903</v>
      </c>
      <c r="C90" s="249" t="s">
        <v>338</v>
      </c>
      <c r="D90" s="103" t="s">
        <v>446</v>
      </c>
      <c r="E90" s="210"/>
      <c r="F90" s="17" t="s">
        <v>256</v>
      </c>
      <c r="G90" s="17"/>
      <c r="H90" s="86" t="s">
        <v>182</v>
      </c>
      <c r="I90" s="62">
        <v>2016</v>
      </c>
      <c r="J90" s="62"/>
      <c r="K90" s="62">
        <v>2017</v>
      </c>
      <c r="L90" s="120"/>
      <c r="M90" s="120">
        <v>1.06</v>
      </c>
      <c r="N90" s="143"/>
      <c r="O90" s="60"/>
      <c r="P90" s="60"/>
      <c r="Q90" s="41"/>
      <c r="R90" s="11"/>
      <c r="S90" s="11"/>
      <c r="T90"/>
      <c r="U90"/>
      <c r="V90"/>
      <c r="W90"/>
      <c r="X90"/>
      <c r="Y90"/>
    </row>
    <row r="91" spans="1:25" s="44" customFormat="1" ht="15" customHeight="1" x14ac:dyDescent="0.25">
      <c r="A91" s="86"/>
      <c r="B91" s="341">
        <v>1501001</v>
      </c>
      <c r="C91" s="341" t="s">
        <v>575</v>
      </c>
      <c r="D91" s="285" t="s">
        <v>431</v>
      </c>
      <c r="E91" s="230" t="s">
        <v>443</v>
      </c>
      <c r="F91" s="255" t="s">
        <v>38</v>
      </c>
      <c r="G91" s="255"/>
      <c r="H91" s="255" t="s">
        <v>154</v>
      </c>
      <c r="I91" s="1">
        <v>2016</v>
      </c>
      <c r="J91" s="1"/>
      <c r="K91" s="1">
        <v>2016</v>
      </c>
      <c r="L91" s="1" t="s">
        <v>621</v>
      </c>
      <c r="M91" s="1">
        <v>0.35</v>
      </c>
      <c r="N91" s="52" t="s">
        <v>177</v>
      </c>
      <c r="O91" s="155"/>
      <c r="P91" s="155"/>
      <c r="Q91" s="41"/>
      <c r="R91" s="11"/>
      <c r="S91" s="11"/>
      <c r="T91" s="271"/>
      <c r="U91" s="271"/>
      <c r="V91" s="271"/>
      <c r="W91" s="271"/>
      <c r="X91" s="271"/>
      <c r="Y91" s="271"/>
    </row>
    <row r="92" spans="1:25" x14ac:dyDescent="0.25">
      <c r="A92" s="11"/>
      <c r="B92" s="15" t="s">
        <v>122</v>
      </c>
      <c r="C92" s="11"/>
      <c r="D92" s="17"/>
      <c r="E92" s="17"/>
      <c r="F92" s="17"/>
      <c r="G92" s="17"/>
      <c r="H92" s="11"/>
      <c r="I92" s="12"/>
      <c r="J92" s="12"/>
      <c r="K92" s="12"/>
      <c r="L92" s="12"/>
      <c r="M92" s="12"/>
      <c r="N92" s="109"/>
      <c r="O92" s="17"/>
      <c r="P92" s="17"/>
      <c r="Q92" s="41"/>
      <c r="R92" s="11"/>
      <c r="S92" s="11"/>
    </row>
    <row r="93" spans="1:25" x14ac:dyDescent="0.25">
      <c r="A93" s="41"/>
      <c r="B93" s="13" t="s">
        <v>45</v>
      </c>
      <c r="C93" s="11"/>
      <c r="D93" s="11"/>
      <c r="E93" s="17"/>
      <c r="F93" s="17"/>
      <c r="G93" s="17"/>
      <c r="H93" s="11"/>
      <c r="I93" s="12"/>
      <c r="J93" s="12"/>
      <c r="K93" s="12"/>
      <c r="L93" s="12"/>
      <c r="M93" s="12"/>
      <c r="N93" s="54"/>
      <c r="O93" s="11"/>
      <c r="P93" s="11"/>
      <c r="Q93" s="41"/>
      <c r="R93" s="56"/>
      <c r="S93" s="11"/>
    </row>
    <row r="94" spans="1:25" x14ac:dyDescent="0.25">
      <c r="A94" s="11"/>
      <c r="B94" s="15" t="s">
        <v>124</v>
      </c>
      <c r="C94" s="11"/>
      <c r="D94" s="17"/>
      <c r="E94" s="17"/>
      <c r="F94" s="17"/>
      <c r="G94" s="17"/>
      <c r="H94" s="11"/>
      <c r="I94" s="16"/>
      <c r="J94" s="12"/>
      <c r="K94" s="16"/>
      <c r="L94" s="16"/>
      <c r="M94" s="16"/>
      <c r="N94" s="109"/>
      <c r="O94" s="17"/>
      <c r="P94" s="17"/>
      <c r="Q94" s="11"/>
      <c r="R94" s="11"/>
      <c r="S94" s="11"/>
    </row>
    <row r="95" spans="1:25" ht="15" customHeight="1" x14ac:dyDescent="0.25">
      <c r="A95" s="290">
        <f>B95</f>
        <v>4000100</v>
      </c>
      <c r="B95" s="296">
        <v>4000100</v>
      </c>
      <c r="C95" s="262" t="s">
        <v>415</v>
      </c>
      <c r="D95" s="105" t="s">
        <v>169</v>
      </c>
      <c r="E95" s="17" t="s">
        <v>416</v>
      </c>
      <c r="F95" s="17" t="s">
        <v>99</v>
      </c>
      <c r="G95" s="17" t="s">
        <v>473</v>
      </c>
      <c r="H95" s="11"/>
      <c r="I95" s="12"/>
      <c r="J95" s="12"/>
      <c r="K95" s="12"/>
      <c r="L95" s="138"/>
      <c r="M95" s="138" t="s">
        <v>228</v>
      </c>
      <c r="N95" s="62" t="s">
        <v>111</v>
      </c>
      <c r="O95" s="3"/>
      <c r="P95" s="3"/>
      <c r="Q95" s="97"/>
      <c r="R95" s="11"/>
      <c r="S95" s="11"/>
    </row>
    <row r="96" spans="1:25" ht="15" customHeight="1" x14ac:dyDescent="0.25">
      <c r="A96" s="49"/>
      <c r="B96" s="11">
        <v>4000101</v>
      </c>
      <c r="C96" s="11" t="s">
        <v>349</v>
      </c>
      <c r="D96" s="307" t="s">
        <v>149</v>
      </c>
      <c r="E96" s="17"/>
      <c r="F96" s="17" t="s">
        <v>256</v>
      </c>
      <c r="G96" s="17"/>
      <c r="H96" s="11" t="s">
        <v>302</v>
      </c>
      <c r="I96" s="12">
        <v>2016</v>
      </c>
      <c r="J96" s="12">
        <v>2016</v>
      </c>
      <c r="K96" s="12"/>
      <c r="L96" s="138" t="s">
        <v>484</v>
      </c>
      <c r="M96" s="138">
        <v>0</v>
      </c>
      <c r="N96" s="62"/>
      <c r="O96" s="3"/>
      <c r="P96" s="3"/>
      <c r="Q96" s="11" t="s">
        <v>573</v>
      </c>
      <c r="R96" s="11"/>
      <c r="S96" s="11"/>
    </row>
    <row r="97" spans="1:25" ht="15" customHeight="1" x14ac:dyDescent="0.25">
      <c r="A97" s="49"/>
      <c r="B97" s="11">
        <v>4000102</v>
      </c>
      <c r="C97" s="11" t="s">
        <v>350</v>
      </c>
      <c r="D97" s="121" t="s">
        <v>167</v>
      </c>
      <c r="E97" s="17"/>
      <c r="F97" s="17" t="s">
        <v>256</v>
      </c>
      <c r="G97" s="17"/>
      <c r="H97" s="11" t="s">
        <v>188</v>
      </c>
      <c r="I97" s="12">
        <v>2016</v>
      </c>
      <c r="J97" s="12">
        <v>2016</v>
      </c>
      <c r="K97" s="12">
        <v>2016</v>
      </c>
      <c r="L97" s="138" t="s">
        <v>484</v>
      </c>
      <c r="M97" s="138">
        <v>1.6</v>
      </c>
      <c r="N97" s="62"/>
      <c r="O97" s="5"/>
      <c r="P97" s="3"/>
      <c r="Q97" s="11"/>
      <c r="R97" s="11"/>
      <c r="S97" s="11"/>
    </row>
    <row r="98" spans="1:25" ht="15" customHeight="1" x14ac:dyDescent="0.25">
      <c r="A98" s="49"/>
      <c r="B98" s="11">
        <v>4000103</v>
      </c>
      <c r="C98" s="11" t="s">
        <v>351</v>
      </c>
      <c r="D98" s="121" t="s">
        <v>167</v>
      </c>
      <c r="E98" s="17"/>
      <c r="F98" s="17" t="s">
        <v>256</v>
      </c>
      <c r="G98" s="17"/>
      <c r="H98" s="11" t="s">
        <v>109</v>
      </c>
      <c r="I98" s="12">
        <v>2016</v>
      </c>
      <c r="J98" s="12">
        <v>2016</v>
      </c>
      <c r="K98" s="12">
        <v>2016</v>
      </c>
      <c r="L98" s="138">
        <v>2016</v>
      </c>
      <c r="M98" s="138">
        <v>1.5</v>
      </c>
      <c r="N98" s="62"/>
      <c r="O98" s="3"/>
      <c r="P98" s="3"/>
      <c r="Q98" s="11"/>
      <c r="R98" s="11"/>
      <c r="S98" s="11"/>
    </row>
    <row r="99" spans="1:25" s="271" customFormat="1" ht="15" customHeight="1" x14ac:dyDescent="0.25">
      <c r="A99" s="49"/>
      <c r="B99" s="11">
        <v>4000104</v>
      </c>
      <c r="C99" s="11" t="s">
        <v>578</v>
      </c>
      <c r="D99" s="121" t="s">
        <v>167</v>
      </c>
      <c r="E99" s="17"/>
      <c r="F99" s="17" t="s">
        <v>256</v>
      </c>
      <c r="G99" s="17"/>
      <c r="H99" s="11" t="s">
        <v>189</v>
      </c>
      <c r="I99" s="12"/>
      <c r="J99" s="12"/>
      <c r="K99" s="12"/>
      <c r="L99" s="138"/>
      <c r="M99" s="138">
        <v>0.3</v>
      </c>
      <c r="N99" s="62"/>
      <c r="O99" s="3"/>
      <c r="P99" s="3"/>
      <c r="Q99" s="11"/>
      <c r="R99" s="11"/>
      <c r="S99" s="11"/>
    </row>
    <row r="100" spans="1:25" ht="15" customHeight="1" x14ac:dyDescent="0.25">
      <c r="A100" s="290">
        <f>B100</f>
        <v>4000200</v>
      </c>
      <c r="B100" s="296">
        <v>4000200</v>
      </c>
      <c r="C100" s="262" t="s">
        <v>82</v>
      </c>
      <c r="D100" s="307" t="s">
        <v>149</v>
      </c>
      <c r="E100" s="17"/>
      <c r="F100" s="17" t="s">
        <v>38</v>
      </c>
      <c r="G100" s="17"/>
      <c r="H100" s="11" t="s">
        <v>154</v>
      </c>
      <c r="I100" s="12"/>
      <c r="J100" s="12"/>
      <c r="K100" s="12">
        <v>2017</v>
      </c>
      <c r="L100" s="138">
        <v>2018</v>
      </c>
      <c r="M100" s="204" t="s">
        <v>146</v>
      </c>
      <c r="N100" s="62" t="s">
        <v>111</v>
      </c>
      <c r="O100" s="3"/>
      <c r="P100" s="122"/>
      <c r="Q100" s="11"/>
      <c r="R100" s="11"/>
      <c r="S100" s="11"/>
    </row>
    <row r="101" spans="1:25" s="271" customFormat="1" ht="15" customHeight="1" x14ac:dyDescent="0.25">
      <c r="A101" s="290"/>
      <c r="B101" s="230">
        <v>4000201</v>
      </c>
      <c r="C101" s="230" t="s">
        <v>617</v>
      </c>
      <c r="D101" s="307" t="s">
        <v>149</v>
      </c>
      <c r="E101" s="17"/>
      <c r="F101" s="17" t="s">
        <v>256</v>
      </c>
      <c r="G101" s="17"/>
      <c r="H101" s="11"/>
      <c r="I101" s="12"/>
      <c r="J101" s="12"/>
      <c r="K101" s="12"/>
      <c r="L101" s="138"/>
      <c r="M101" s="204"/>
      <c r="N101" s="89"/>
      <c r="O101" s="3"/>
      <c r="P101" s="122"/>
      <c r="Q101" s="11"/>
      <c r="R101" s="11"/>
      <c r="S101" s="11"/>
    </row>
    <row r="102" spans="1:25" s="271" customFormat="1" ht="15" customHeight="1" x14ac:dyDescent="0.25">
      <c r="A102" s="290"/>
      <c r="B102" s="230">
        <v>4000202</v>
      </c>
      <c r="C102" s="230" t="s">
        <v>614</v>
      </c>
      <c r="D102" s="307" t="s">
        <v>149</v>
      </c>
      <c r="E102" s="17"/>
      <c r="F102" s="17" t="s">
        <v>256</v>
      </c>
      <c r="G102" s="17"/>
      <c r="H102" s="11"/>
      <c r="I102" s="12"/>
      <c r="J102" s="12"/>
      <c r="K102" s="12"/>
      <c r="L102" s="138"/>
      <c r="M102" s="204"/>
      <c r="N102" s="89"/>
      <c r="O102" s="3"/>
      <c r="P102" s="122"/>
      <c r="Q102" s="11"/>
      <c r="R102" s="11"/>
      <c r="S102" s="11"/>
    </row>
    <row r="103" spans="1:25" s="271" customFormat="1" ht="15" customHeight="1" x14ac:dyDescent="0.25">
      <c r="A103" s="290"/>
      <c r="B103" s="230">
        <v>4000203</v>
      </c>
      <c r="C103" s="230" t="s">
        <v>618</v>
      </c>
      <c r="D103" s="307" t="s">
        <v>149</v>
      </c>
      <c r="E103" s="17"/>
      <c r="F103" s="17" t="s">
        <v>256</v>
      </c>
      <c r="G103" s="17"/>
      <c r="H103" s="11"/>
      <c r="I103" s="12"/>
      <c r="J103" s="12"/>
      <c r="K103" s="12"/>
      <c r="L103" s="138"/>
      <c r="M103" s="204"/>
      <c r="N103" s="89"/>
      <c r="O103" s="3"/>
      <c r="P103" s="122"/>
      <c r="Q103" s="11"/>
      <c r="R103" s="11"/>
      <c r="S103" s="11"/>
    </row>
    <row r="104" spans="1:25" s="271" customFormat="1" ht="15" customHeight="1" x14ac:dyDescent="0.25">
      <c r="A104" s="290"/>
      <c r="B104" s="230">
        <v>4000204</v>
      </c>
      <c r="C104" s="230" t="s">
        <v>615</v>
      </c>
      <c r="D104" s="307" t="s">
        <v>149</v>
      </c>
      <c r="E104" s="17"/>
      <c r="F104" s="17" t="s">
        <v>256</v>
      </c>
      <c r="G104" s="17"/>
      <c r="H104" s="11"/>
      <c r="I104" s="12"/>
      <c r="J104" s="12"/>
      <c r="K104" s="12"/>
      <c r="L104" s="138"/>
      <c r="M104" s="204"/>
      <c r="N104" s="89"/>
      <c r="O104" s="3"/>
      <c r="P104" s="122"/>
      <c r="Q104" s="11"/>
      <c r="R104" s="11"/>
      <c r="S104" s="11"/>
    </row>
    <row r="105" spans="1:25" s="271" customFormat="1" ht="15" customHeight="1" x14ac:dyDescent="0.25">
      <c r="A105" s="290"/>
      <c r="B105" s="241">
        <v>4000205</v>
      </c>
      <c r="C105" s="230" t="s">
        <v>616</v>
      </c>
      <c r="D105" s="307" t="s">
        <v>149</v>
      </c>
      <c r="E105" s="17"/>
      <c r="F105" s="17" t="s">
        <v>256</v>
      </c>
      <c r="G105" s="17"/>
      <c r="H105" s="11"/>
      <c r="I105" s="12"/>
      <c r="J105" s="12"/>
      <c r="K105" s="12"/>
      <c r="L105" s="138"/>
      <c r="M105" s="204"/>
      <c r="N105" s="89"/>
      <c r="O105" s="3"/>
      <c r="P105" s="122"/>
      <c r="Q105" s="11"/>
      <c r="R105" s="11"/>
      <c r="S105" s="11"/>
    </row>
    <row r="106" spans="1:25" s="44" customFormat="1" ht="15" customHeight="1" x14ac:dyDescent="0.25">
      <c r="A106" s="50">
        <f>B106</f>
        <v>4000300</v>
      </c>
      <c r="B106" s="262">
        <v>4000300</v>
      </c>
      <c r="C106" s="262" t="s">
        <v>83</v>
      </c>
      <c r="D106" s="121" t="s">
        <v>167</v>
      </c>
      <c r="E106" s="17" t="s">
        <v>416</v>
      </c>
      <c r="F106" s="17" t="s">
        <v>99</v>
      </c>
      <c r="G106" s="17"/>
      <c r="H106" s="11" t="s">
        <v>497</v>
      </c>
      <c r="I106" s="12">
        <v>2015</v>
      </c>
      <c r="J106" s="16">
        <v>42583</v>
      </c>
      <c r="K106" s="12">
        <v>2016</v>
      </c>
      <c r="L106" s="138" t="s">
        <v>408</v>
      </c>
      <c r="M106" s="138">
        <v>4</v>
      </c>
      <c r="N106" s="143" t="s">
        <v>177</v>
      </c>
      <c r="O106" s="3"/>
      <c r="P106" s="3"/>
      <c r="Q106" s="11"/>
      <c r="R106" s="11"/>
      <c r="S106" s="11"/>
      <c r="T106"/>
      <c r="U106"/>
      <c r="V106"/>
      <c r="W106"/>
      <c r="X106"/>
      <c r="Y106"/>
    </row>
    <row r="107" spans="1:25" s="44" customFormat="1" ht="15" customHeight="1" x14ac:dyDescent="0.25">
      <c r="A107" s="49">
        <f>B107</f>
        <v>4000500</v>
      </c>
      <c r="B107" s="262">
        <v>4000500</v>
      </c>
      <c r="C107" s="262" t="s">
        <v>352</v>
      </c>
      <c r="D107" s="121" t="s">
        <v>167</v>
      </c>
      <c r="E107" s="17" t="s">
        <v>416</v>
      </c>
      <c r="F107" s="17" t="s">
        <v>100</v>
      </c>
      <c r="G107" s="17" t="s">
        <v>524</v>
      </c>
      <c r="H107" s="51" t="s">
        <v>200</v>
      </c>
      <c r="I107" s="81">
        <v>2016</v>
      </c>
      <c r="J107" s="16">
        <v>42583</v>
      </c>
      <c r="K107" s="12">
        <v>2018</v>
      </c>
      <c r="L107" s="206">
        <v>2018</v>
      </c>
      <c r="M107" s="206">
        <v>40</v>
      </c>
      <c r="N107" s="143" t="s">
        <v>177</v>
      </c>
      <c r="O107" s="60"/>
      <c r="P107" s="60"/>
      <c r="Q107" s="11" t="s">
        <v>592</v>
      </c>
      <c r="R107" s="51"/>
      <c r="S107" s="51"/>
    </row>
    <row r="108" spans="1:25" s="44" customFormat="1" ht="15" customHeight="1" x14ac:dyDescent="0.25">
      <c r="A108" s="175"/>
      <c r="B108" s="226">
        <v>4000501</v>
      </c>
      <c r="C108" s="226" t="s">
        <v>353</v>
      </c>
      <c r="D108" s="342" t="s">
        <v>167</v>
      </c>
      <c r="E108" s="243"/>
      <c r="F108" s="243" t="s">
        <v>256</v>
      </c>
      <c r="G108" s="243" t="s">
        <v>524</v>
      </c>
      <c r="H108" s="343" t="s">
        <v>200</v>
      </c>
      <c r="I108" s="344">
        <v>2016</v>
      </c>
      <c r="J108" s="345"/>
      <c r="K108" s="346">
        <v>2016</v>
      </c>
      <c r="L108" s="347"/>
      <c r="M108" s="347"/>
      <c r="N108" s="348"/>
      <c r="O108" s="363"/>
      <c r="P108" s="364"/>
      <c r="Q108" s="179"/>
      <c r="R108" s="51"/>
      <c r="S108" s="51"/>
    </row>
    <row r="109" spans="1:25" s="44" customFormat="1" ht="15" customHeight="1" x14ac:dyDescent="0.25">
      <c r="A109" s="349"/>
      <c r="B109" s="37">
        <v>4000502</v>
      </c>
      <c r="C109" s="37" t="s">
        <v>354</v>
      </c>
      <c r="D109" s="350" t="s">
        <v>167</v>
      </c>
      <c r="E109" s="241"/>
      <c r="F109" s="241" t="s">
        <v>256</v>
      </c>
      <c r="G109" s="241" t="s">
        <v>524</v>
      </c>
      <c r="H109" s="69" t="s">
        <v>200</v>
      </c>
      <c r="I109" s="351">
        <v>2016</v>
      </c>
      <c r="J109" s="274"/>
      <c r="K109" s="38">
        <v>2016</v>
      </c>
      <c r="L109" s="352"/>
      <c r="M109" s="352"/>
      <c r="N109" s="353"/>
      <c r="O109" s="365"/>
      <c r="P109" s="366"/>
      <c r="Q109" s="367"/>
      <c r="R109" s="51"/>
      <c r="S109" s="51"/>
    </row>
    <row r="110" spans="1:25" s="44" customFormat="1" ht="15" customHeight="1" x14ac:dyDescent="0.25">
      <c r="A110" s="349"/>
      <c r="B110" s="37">
        <v>4000503</v>
      </c>
      <c r="C110" s="37" t="s">
        <v>355</v>
      </c>
      <c r="D110" s="350" t="s">
        <v>167</v>
      </c>
      <c r="E110" s="241"/>
      <c r="F110" s="241" t="s">
        <v>256</v>
      </c>
      <c r="G110" s="241" t="s">
        <v>524</v>
      </c>
      <c r="H110" s="69" t="s">
        <v>200</v>
      </c>
      <c r="I110" s="351">
        <v>2016</v>
      </c>
      <c r="J110" s="274"/>
      <c r="K110" s="38">
        <v>2016</v>
      </c>
      <c r="L110" s="352"/>
      <c r="M110" s="352"/>
      <c r="N110" s="353"/>
      <c r="O110" s="365"/>
      <c r="P110" s="366"/>
      <c r="Q110" s="367"/>
      <c r="R110" s="51"/>
      <c r="S110" s="51"/>
    </row>
    <row r="111" spans="1:25" s="44" customFormat="1" ht="15" customHeight="1" x14ac:dyDescent="0.25">
      <c r="A111" s="349"/>
      <c r="B111" s="37">
        <v>4000504</v>
      </c>
      <c r="C111" s="37" t="s">
        <v>356</v>
      </c>
      <c r="D111" s="350" t="s">
        <v>167</v>
      </c>
      <c r="E111" s="241"/>
      <c r="F111" s="241" t="s">
        <v>256</v>
      </c>
      <c r="G111" s="241" t="s">
        <v>524</v>
      </c>
      <c r="H111" s="69" t="s">
        <v>200</v>
      </c>
      <c r="I111" s="351">
        <v>2016</v>
      </c>
      <c r="J111" s="274"/>
      <c r="K111" s="38">
        <v>2016</v>
      </c>
      <c r="L111" s="352"/>
      <c r="M111" s="352"/>
      <c r="N111" s="353"/>
      <c r="O111" s="365"/>
      <c r="P111" s="366"/>
      <c r="Q111" s="367"/>
      <c r="R111" s="51"/>
      <c r="S111" s="51"/>
    </row>
    <row r="112" spans="1:25" s="44" customFormat="1" ht="15" customHeight="1" x14ac:dyDescent="0.25">
      <c r="A112" s="349"/>
      <c r="B112" s="37">
        <v>4000505</v>
      </c>
      <c r="C112" s="37" t="s">
        <v>357</v>
      </c>
      <c r="D112" s="350" t="s">
        <v>167</v>
      </c>
      <c r="E112" s="241"/>
      <c r="F112" s="241" t="s">
        <v>256</v>
      </c>
      <c r="G112" s="241" t="s">
        <v>524</v>
      </c>
      <c r="H112" s="69" t="s">
        <v>200</v>
      </c>
      <c r="I112" s="351">
        <v>2016</v>
      </c>
      <c r="J112" s="274"/>
      <c r="K112" s="38">
        <v>2016</v>
      </c>
      <c r="L112" s="352"/>
      <c r="M112" s="352"/>
      <c r="N112" s="353"/>
      <c r="O112" s="365"/>
      <c r="P112" s="366"/>
      <c r="Q112" s="367"/>
      <c r="R112" s="51"/>
      <c r="S112" s="51"/>
    </row>
    <row r="113" spans="1:19" s="44" customFormat="1" ht="15" customHeight="1" x14ac:dyDescent="0.25">
      <c r="A113" s="349"/>
      <c r="B113" s="37">
        <v>4000506</v>
      </c>
      <c r="C113" s="37" t="s">
        <v>358</v>
      </c>
      <c r="D113" s="350" t="s">
        <v>167</v>
      </c>
      <c r="E113" s="241"/>
      <c r="F113" s="241" t="s">
        <v>256</v>
      </c>
      <c r="G113" s="241" t="s">
        <v>524</v>
      </c>
      <c r="H113" s="69" t="s">
        <v>200</v>
      </c>
      <c r="I113" s="351">
        <v>2016</v>
      </c>
      <c r="J113" s="274"/>
      <c r="K113" s="38">
        <v>2016</v>
      </c>
      <c r="L113" s="352"/>
      <c r="M113" s="352"/>
      <c r="N113" s="353"/>
      <c r="O113" s="365"/>
      <c r="P113" s="366"/>
      <c r="Q113" s="367"/>
      <c r="R113" s="51"/>
      <c r="S113" s="51"/>
    </row>
    <row r="114" spans="1:19" s="44" customFormat="1" ht="15" customHeight="1" x14ac:dyDescent="0.25">
      <c r="A114" s="349"/>
      <c r="B114" s="37">
        <v>4000507</v>
      </c>
      <c r="C114" s="37" t="s">
        <v>359</v>
      </c>
      <c r="D114" s="350" t="s">
        <v>167</v>
      </c>
      <c r="E114" s="241"/>
      <c r="F114" s="241" t="s">
        <v>256</v>
      </c>
      <c r="G114" s="241" t="s">
        <v>524</v>
      </c>
      <c r="H114" s="69" t="s">
        <v>200</v>
      </c>
      <c r="I114" s="351">
        <v>2016</v>
      </c>
      <c r="J114" s="274"/>
      <c r="K114" s="38">
        <v>2016</v>
      </c>
      <c r="L114" s="352"/>
      <c r="M114" s="352"/>
      <c r="N114" s="353"/>
      <c r="O114" s="365"/>
      <c r="P114" s="366"/>
      <c r="Q114" s="367"/>
      <c r="R114" s="51"/>
      <c r="S114" s="51"/>
    </row>
    <row r="115" spans="1:19" s="44" customFormat="1" ht="15" customHeight="1" x14ac:dyDescent="0.25">
      <c r="A115" s="349"/>
      <c r="B115" s="37">
        <v>4000508</v>
      </c>
      <c r="C115" s="37" t="s">
        <v>360</v>
      </c>
      <c r="D115" s="350" t="s">
        <v>167</v>
      </c>
      <c r="E115" s="241"/>
      <c r="F115" s="241" t="s">
        <v>256</v>
      </c>
      <c r="G115" s="241" t="s">
        <v>524</v>
      </c>
      <c r="H115" s="69" t="s">
        <v>200</v>
      </c>
      <c r="I115" s="351">
        <v>2016</v>
      </c>
      <c r="J115" s="274"/>
      <c r="K115" s="38">
        <v>2016</v>
      </c>
      <c r="L115" s="352"/>
      <c r="M115" s="352"/>
      <c r="N115" s="353"/>
      <c r="O115" s="365"/>
      <c r="P115" s="366"/>
      <c r="Q115" s="367"/>
      <c r="R115" s="51"/>
      <c r="S115" s="51"/>
    </row>
    <row r="116" spans="1:19" s="44" customFormat="1" ht="15" customHeight="1" x14ac:dyDescent="0.25">
      <c r="A116" s="349"/>
      <c r="B116" s="37">
        <v>4000509</v>
      </c>
      <c r="C116" s="37" t="s">
        <v>361</v>
      </c>
      <c r="D116" s="350" t="s">
        <v>167</v>
      </c>
      <c r="E116" s="241"/>
      <c r="F116" s="241" t="s">
        <v>256</v>
      </c>
      <c r="G116" s="241" t="s">
        <v>524</v>
      </c>
      <c r="H116" s="69" t="s">
        <v>200</v>
      </c>
      <c r="I116" s="351">
        <v>2016</v>
      </c>
      <c r="J116" s="274"/>
      <c r="K116" s="38">
        <v>2016</v>
      </c>
      <c r="L116" s="352"/>
      <c r="M116" s="352"/>
      <c r="N116" s="353"/>
      <c r="O116" s="365"/>
      <c r="P116" s="366"/>
      <c r="Q116" s="367"/>
      <c r="R116" s="51"/>
      <c r="S116" s="51"/>
    </row>
    <row r="117" spans="1:19" s="44" customFormat="1" ht="15" customHeight="1" x14ac:dyDescent="0.25">
      <c r="A117" s="349"/>
      <c r="B117" s="37">
        <v>4000510</v>
      </c>
      <c r="C117" s="37" t="s">
        <v>362</v>
      </c>
      <c r="D117" s="350" t="s">
        <v>167</v>
      </c>
      <c r="E117" s="241"/>
      <c r="F117" s="241" t="s">
        <v>256</v>
      </c>
      <c r="G117" s="241" t="s">
        <v>524</v>
      </c>
      <c r="H117" s="69" t="s">
        <v>200</v>
      </c>
      <c r="I117" s="351">
        <v>2016</v>
      </c>
      <c r="J117" s="274"/>
      <c r="K117" s="38">
        <v>2016</v>
      </c>
      <c r="L117" s="352"/>
      <c r="M117" s="352"/>
      <c r="N117" s="353"/>
      <c r="O117" s="365"/>
      <c r="P117" s="366"/>
      <c r="Q117" s="367"/>
      <c r="R117" s="51"/>
      <c r="S117" s="51"/>
    </row>
    <row r="118" spans="1:19" s="44" customFormat="1" ht="15" customHeight="1" x14ac:dyDescent="0.25">
      <c r="A118" s="349"/>
      <c r="B118" s="37">
        <v>4000511</v>
      </c>
      <c r="C118" s="37" t="s">
        <v>363</v>
      </c>
      <c r="D118" s="350" t="s">
        <v>167</v>
      </c>
      <c r="E118" s="241"/>
      <c r="F118" s="241" t="s">
        <v>256</v>
      </c>
      <c r="G118" s="241" t="s">
        <v>524</v>
      </c>
      <c r="H118" s="69" t="s">
        <v>200</v>
      </c>
      <c r="I118" s="351">
        <v>2016</v>
      </c>
      <c r="J118" s="274"/>
      <c r="K118" s="38">
        <v>2016</v>
      </c>
      <c r="L118" s="352"/>
      <c r="M118" s="352"/>
      <c r="N118" s="353"/>
      <c r="O118" s="365"/>
      <c r="P118" s="366"/>
      <c r="Q118" s="367"/>
      <c r="R118" s="51"/>
      <c r="S118" s="51"/>
    </row>
    <row r="119" spans="1:19" s="44" customFormat="1" ht="15" customHeight="1" x14ac:dyDescent="0.25">
      <c r="A119" s="349"/>
      <c r="B119" s="241">
        <v>4000512</v>
      </c>
      <c r="C119" s="241" t="s">
        <v>579</v>
      </c>
      <c r="D119" s="350" t="s">
        <v>167</v>
      </c>
      <c r="E119" s="241"/>
      <c r="F119" s="241" t="s">
        <v>256</v>
      </c>
      <c r="G119" s="241" t="s">
        <v>524</v>
      </c>
      <c r="H119" s="69" t="s">
        <v>200</v>
      </c>
      <c r="I119" s="351"/>
      <c r="J119" s="274"/>
      <c r="K119" s="38"/>
      <c r="L119" s="352"/>
      <c r="M119" s="352"/>
      <c r="N119" s="353"/>
      <c r="O119" s="365"/>
      <c r="P119" s="366"/>
      <c r="Q119" s="367"/>
      <c r="R119" s="51"/>
      <c r="S119" s="51"/>
    </row>
    <row r="120" spans="1:19" s="44" customFormat="1" ht="15" customHeight="1" x14ac:dyDescent="0.25">
      <c r="A120" s="349"/>
      <c r="B120" s="241">
        <v>4000513</v>
      </c>
      <c r="C120" s="241" t="s">
        <v>580</v>
      </c>
      <c r="D120" s="350" t="s">
        <v>167</v>
      </c>
      <c r="E120" s="241"/>
      <c r="F120" s="241" t="s">
        <v>256</v>
      </c>
      <c r="G120" s="241" t="s">
        <v>524</v>
      </c>
      <c r="H120" s="69" t="s">
        <v>200</v>
      </c>
      <c r="I120" s="351"/>
      <c r="J120" s="274"/>
      <c r="K120" s="38"/>
      <c r="L120" s="352"/>
      <c r="M120" s="352"/>
      <c r="N120" s="353"/>
      <c r="O120" s="365"/>
      <c r="P120" s="366"/>
      <c r="Q120" s="367"/>
      <c r="R120" s="51"/>
      <c r="S120" s="51"/>
    </row>
    <row r="121" spans="1:19" s="44" customFormat="1" ht="15" customHeight="1" x14ac:dyDescent="0.25">
      <c r="A121" s="349"/>
      <c r="B121" s="241">
        <v>4000514</v>
      </c>
      <c r="C121" s="241" t="s">
        <v>581</v>
      </c>
      <c r="D121" s="350" t="s">
        <v>167</v>
      </c>
      <c r="E121" s="241"/>
      <c r="F121" s="241" t="s">
        <v>256</v>
      </c>
      <c r="G121" s="241" t="s">
        <v>524</v>
      </c>
      <c r="H121" s="69" t="s">
        <v>200</v>
      </c>
      <c r="I121" s="351"/>
      <c r="J121" s="274"/>
      <c r="K121" s="38"/>
      <c r="L121" s="352"/>
      <c r="M121" s="352"/>
      <c r="N121" s="353"/>
      <c r="O121" s="365"/>
      <c r="P121" s="366"/>
      <c r="Q121" s="367"/>
      <c r="R121" s="51"/>
      <c r="S121" s="51"/>
    </row>
    <row r="122" spans="1:19" s="44" customFormat="1" ht="15" customHeight="1" x14ac:dyDescent="0.25">
      <c r="A122" s="354"/>
      <c r="B122" s="355">
        <v>4000515</v>
      </c>
      <c r="C122" s="355" t="s">
        <v>582</v>
      </c>
      <c r="D122" s="356" t="s">
        <v>167</v>
      </c>
      <c r="E122" s="355"/>
      <c r="F122" s="355" t="s">
        <v>256</v>
      </c>
      <c r="G122" s="355" t="s">
        <v>524</v>
      </c>
      <c r="H122" s="357" t="s">
        <v>200</v>
      </c>
      <c r="I122" s="358"/>
      <c r="J122" s="359"/>
      <c r="K122" s="360"/>
      <c r="L122" s="361"/>
      <c r="M122" s="361"/>
      <c r="N122" s="362"/>
      <c r="O122" s="368"/>
      <c r="P122" s="369"/>
      <c r="Q122" s="191"/>
      <c r="R122" s="51"/>
      <c r="S122" s="51"/>
    </row>
    <row r="123" spans="1:19" s="44" customFormat="1" ht="15" customHeight="1" x14ac:dyDescent="0.25">
      <c r="A123" s="290">
        <f>B123</f>
        <v>4100200</v>
      </c>
      <c r="B123" s="296">
        <v>4100200</v>
      </c>
      <c r="C123" s="262" t="s">
        <v>364</v>
      </c>
      <c r="D123" s="307" t="s">
        <v>149</v>
      </c>
      <c r="E123" s="17" t="s">
        <v>406</v>
      </c>
      <c r="F123" s="17" t="s">
        <v>110</v>
      </c>
      <c r="G123" s="17"/>
      <c r="H123" s="51" t="s">
        <v>154</v>
      </c>
      <c r="I123" s="12"/>
      <c r="J123" s="12"/>
      <c r="K123" s="12" t="s">
        <v>111</v>
      </c>
      <c r="L123" s="138"/>
      <c r="M123" s="204" t="s">
        <v>134</v>
      </c>
      <c r="N123" s="62" t="s">
        <v>111</v>
      </c>
      <c r="O123" s="60"/>
      <c r="P123" s="59"/>
      <c r="Q123" s="11"/>
      <c r="R123" s="51"/>
      <c r="S123" s="51"/>
    </row>
    <row r="124" spans="1:19" s="44" customFormat="1" ht="15" customHeight="1" x14ac:dyDescent="0.25">
      <c r="A124" s="49"/>
      <c r="B124" s="11">
        <v>4100201</v>
      </c>
      <c r="C124" s="11" t="s">
        <v>365</v>
      </c>
      <c r="D124" s="307" t="s">
        <v>149</v>
      </c>
      <c r="E124" s="17"/>
      <c r="F124" s="17" t="s">
        <v>256</v>
      </c>
      <c r="G124" s="17"/>
      <c r="H124" s="51" t="s">
        <v>159</v>
      </c>
      <c r="I124" s="12">
        <v>2016</v>
      </c>
      <c r="J124" s="12"/>
      <c r="K124" s="12"/>
      <c r="L124" s="138"/>
      <c r="M124" s="204">
        <v>0.4</v>
      </c>
      <c r="N124" s="62"/>
      <c r="O124" s="60"/>
      <c r="P124" s="60"/>
      <c r="Q124" s="51"/>
      <c r="R124" s="51"/>
      <c r="S124" s="51"/>
    </row>
    <row r="125" spans="1:19" s="44" customFormat="1" ht="15" customHeight="1" x14ac:dyDescent="0.25">
      <c r="A125" s="49"/>
      <c r="B125" s="11">
        <v>4100202</v>
      </c>
      <c r="C125" s="11" t="s">
        <v>366</v>
      </c>
      <c r="D125" s="307" t="s">
        <v>149</v>
      </c>
      <c r="E125" s="17"/>
      <c r="F125" s="17" t="s">
        <v>256</v>
      </c>
      <c r="G125" s="17"/>
      <c r="H125" s="51" t="s">
        <v>154</v>
      </c>
      <c r="I125" s="12">
        <v>2016</v>
      </c>
      <c r="J125" s="12"/>
      <c r="K125" s="16">
        <v>42705</v>
      </c>
      <c r="L125" s="138"/>
      <c r="M125" s="204">
        <v>0.4</v>
      </c>
      <c r="N125" s="62"/>
      <c r="O125" s="60"/>
      <c r="P125" s="60"/>
      <c r="Q125" s="51"/>
      <c r="R125" s="51"/>
      <c r="S125" s="51"/>
    </row>
    <row r="126" spans="1:19" s="44" customFormat="1" ht="15" customHeight="1" x14ac:dyDescent="0.25">
      <c r="A126" s="49"/>
      <c r="B126" s="11">
        <v>4100203</v>
      </c>
      <c r="C126" s="11" t="s">
        <v>367</v>
      </c>
      <c r="D126" s="307" t="s">
        <v>149</v>
      </c>
      <c r="E126" s="17"/>
      <c r="F126" s="17" t="s">
        <v>256</v>
      </c>
      <c r="G126" s="17"/>
      <c r="H126" s="51" t="s">
        <v>154</v>
      </c>
      <c r="I126" s="12">
        <v>2016</v>
      </c>
      <c r="J126" s="12"/>
      <c r="K126" s="16">
        <v>42705</v>
      </c>
      <c r="L126" s="138"/>
      <c r="M126" s="204">
        <v>0.1</v>
      </c>
      <c r="N126" s="62"/>
      <c r="O126" s="60"/>
      <c r="P126" s="60"/>
      <c r="Q126" s="51"/>
      <c r="R126" s="51"/>
      <c r="S126" s="51"/>
    </row>
    <row r="127" spans="1:19" s="44" customFormat="1" ht="15" customHeight="1" x14ac:dyDescent="0.25">
      <c r="A127" s="49"/>
      <c r="B127" s="11">
        <v>4100204</v>
      </c>
      <c r="C127" s="11" t="s">
        <v>368</v>
      </c>
      <c r="D127" s="307" t="s">
        <v>149</v>
      </c>
      <c r="E127" s="17"/>
      <c r="F127" s="17" t="s">
        <v>256</v>
      </c>
      <c r="G127" s="17"/>
      <c r="H127" s="51" t="s">
        <v>159</v>
      </c>
      <c r="I127" s="12">
        <v>2016</v>
      </c>
      <c r="J127" s="12"/>
      <c r="K127" s="12"/>
      <c r="L127" s="138"/>
      <c r="M127" s="204">
        <v>0.1</v>
      </c>
      <c r="N127" s="62"/>
      <c r="O127" s="60"/>
      <c r="P127" s="60"/>
      <c r="Q127" s="51"/>
      <c r="R127" s="51"/>
      <c r="S127" s="51"/>
    </row>
    <row r="128" spans="1:19" s="44" customFormat="1" ht="15" customHeight="1" x14ac:dyDescent="0.25">
      <c r="A128" s="49"/>
      <c r="B128" s="11">
        <v>4100205</v>
      </c>
      <c r="C128" s="11" t="s">
        <v>369</v>
      </c>
      <c r="D128" s="307" t="s">
        <v>149</v>
      </c>
      <c r="E128" s="17"/>
      <c r="F128" s="17" t="s">
        <v>256</v>
      </c>
      <c r="G128" s="17"/>
      <c r="H128" s="51" t="s">
        <v>159</v>
      </c>
      <c r="I128" s="12">
        <v>2016</v>
      </c>
      <c r="J128" s="12"/>
      <c r="K128" s="12"/>
      <c r="L128" s="138"/>
      <c r="M128" s="204">
        <v>0.1</v>
      </c>
      <c r="N128" s="62"/>
      <c r="O128" s="60"/>
      <c r="P128" s="60"/>
      <c r="Q128" s="51"/>
      <c r="R128" s="51"/>
      <c r="S128" s="51"/>
    </row>
    <row r="129" spans="1:19" s="44" customFormat="1" ht="15" customHeight="1" x14ac:dyDescent="0.25">
      <c r="A129" s="49"/>
      <c r="B129" s="17">
        <v>4100206</v>
      </c>
      <c r="C129" s="17" t="s">
        <v>610</v>
      </c>
      <c r="D129" s="307" t="s">
        <v>149</v>
      </c>
      <c r="E129" s="17"/>
      <c r="F129" s="17" t="s">
        <v>256</v>
      </c>
      <c r="G129" s="17"/>
      <c r="H129" s="51" t="s">
        <v>154</v>
      </c>
      <c r="I129" s="12"/>
      <c r="J129" s="12"/>
      <c r="K129" s="12"/>
      <c r="L129" s="138"/>
      <c r="M129" s="204"/>
      <c r="N129" s="62"/>
      <c r="O129" s="60"/>
      <c r="P129" s="60"/>
      <c r="Q129" s="51"/>
      <c r="R129" s="51"/>
      <c r="S129" s="51"/>
    </row>
    <row r="130" spans="1:19" s="44" customFormat="1" ht="15" customHeight="1" x14ac:dyDescent="0.25">
      <c r="A130" s="49"/>
      <c r="B130" s="17">
        <v>4100207</v>
      </c>
      <c r="C130" s="17" t="s">
        <v>611</v>
      </c>
      <c r="D130" s="307" t="s">
        <v>149</v>
      </c>
      <c r="E130" s="17"/>
      <c r="F130" s="17" t="s">
        <v>256</v>
      </c>
      <c r="G130" s="17"/>
      <c r="H130" s="51" t="s">
        <v>154</v>
      </c>
      <c r="I130" s="12"/>
      <c r="J130" s="12"/>
      <c r="K130" s="12"/>
      <c r="L130" s="138"/>
      <c r="M130" s="204"/>
      <c r="N130" s="62"/>
      <c r="O130" s="60"/>
      <c r="P130" s="60"/>
      <c r="Q130" s="51"/>
      <c r="R130" s="51"/>
      <c r="S130" s="51"/>
    </row>
    <row r="131" spans="1:19" s="44" customFormat="1" ht="15" customHeight="1" x14ac:dyDescent="0.25">
      <c r="A131" s="49"/>
      <c r="B131" s="17">
        <v>4100208</v>
      </c>
      <c r="C131" s="17" t="s">
        <v>612</v>
      </c>
      <c r="D131" s="307" t="s">
        <v>149</v>
      </c>
      <c r="E131" s="17"/>
      <c r="F131" s="17" t="s">
        <v>256</v>
      </c>
      <c r="G131" s="17"/>
      <c r="H131" s="51" t="s">
        <v>154</v>
      </c>
      <c r="I131" s="12"/>
      <c r="J131" s="12"/>
      <c r="K131" s="12"/>
      <c r="L131" s="138"/>
      <c r="M131" s="204"/>
      <c r="N131" s="62"/>
      <c r="O131" s="60"/>
      <c r="P131" s="60"/>
      <c r="Q131" s="51"/>
      <c r="R131" s="51"/>
      <c r="S131" s="51"/>
    </row>
    <row r="132" spans="1:19" s="44" customFormat="1" ht="15" customHeight="1" x14ac:dyDescent="0.25">
      <c r="A132" s="49"/>
      <c r="B132" s="17">
        <v>4100209</v>
      </c>
      <c r="C132" s="17" t="s">
        <v>613</v>
      </c>
      <c r="D132" s="307" t="s">
        <v>149</v>
      </c>
      <c r="E132" s="17"/>
      <c r="F132" s="17" t="s">
        <v>256</v>
      </c>
      <c r="G132" s="17"/>
      <c r="H132" s="51" t="s">
        <v>154</v>
      </c>
      <c r="I132" s="12"/>
      <c r="J132" s="12"/>
      <c r="K132" s="12"/>
      <c r="L132" s="138"/>
      <c r="M132" s="204"/>
      <c r="N132" s="62"/>
      <c r="O132" s="60"/>
      <c r="P132" s="60"/>
      <c r="Q132" s="51"/>
      <c r="R132" s="51"/>
      <c r="S132" s="51"/>
    </row>
    <row r="133" spans="1:19" s="44" customFormat="1" ht="15" customHeight="1" x14ac:dyDescent="0.25">
      <c r="A133" s="290">
        <f>B133</f>
        <v>4100400</v>
      </c>
      <c r="B133" s="297">
        <v>4100400</v>
      </c>
      <c r="C133" s="262" t="s">
        <v>85</v>
      </c>
      <c r="D133" s="307" t="s">
        <v>149</v>
      </c>
      <c r="E133" s="17"/>
      <c r="F133" s="17" t="s">
        <v>99</v>
      </c>
      <c r="G133" s="17" t="s">
        <v>470</v>
      </c>
      <c r="H133" s="51"/>
      <c r="I133" s="12"/>
      <c r="J133" s="12"/>
      <c r="K133" s="12" t="s">
        <v>111</v>
      </c>
      <c r="L133" s="138"/>
      <c r="M133" s="204" t="s">
        <v>135</v>
      </c>
      <c r="N133" s="62" t="s">
        <v>111</v>
      </c>
      <c r="O133" s="59"/>
      <c r="P133" s="60"/>
      <c r="Q133" s="51"/>
      <c r="R133" s="51"/>
      <c r="S133" s="51"/>
    </row>
    <row r="134" spans="1:19" s="44" customFormat="1" ht="15" customHeight="1" x14ac:dyDescent="0.25">
      <c r="A134" s="49"/>
      <c r="B134" s="254">
        <v>41400</v>
      </c>
      <c r="C134" s="11" t="s">
        <v>272</v>
      </c>
      <c r="D134" s="307" t="s">
        <v>149</v>
      </c>
      <c r="E134" s="17"/>
      <c r="F134" s="17" t="s">
        <v>100</v>
      </c>
      <c r="G134" s="17"/>
      <c r="H134" s="51" t="s">
        <v>159</v>
      </c>
      <c r="I134" s="12">
        <v>2015</v>
      </c>
      <c r="J134" s="12"/>
      <c r="K134" s="12">
        <v>2015</v>
      </c>
      <c r="L134" s="138">
        <v>2016</v>
      </c>
      <c r="M134" s="204">
        <v>2.7</v>
      </c>
      <c r="N134" s="89"/>
      <c r="O134" s="60"/>
      <c r="P134" s="60"/>
      <c r="Q134" s="11"/>
      <c r="R134" s="51"/>
      <c r="S134" s="51"/>
    </row>
    <row r="135" spans="1:19" s="44" customFormat="1" ht="15" customHeight="1" x14ac:dyDescent="0.25">
      <c r="A135" s="49"/>
      <c r="B135" s="11">
        <v>41401</v>
      </c>
      <c r="C135" s="11" t="s">
        <v>273</v>
      </c>
      <c r="D135" s="307" t="s">
        <v>149</v>
      </c>
      <c r="E135" s="17"/>
      <c r="F135" s="17" t="s">
        <v>100</v>
      </c>
      <c r="G135" s="17"/>
      <c r="H135" s="51" t="s">
        <v>170</v>
      </c>
      <c r="I135" s="12">
        <v>2015</v>
      </c>
      <c r="J135" s="12"/>
      <c r="K135" s="12">
        <v>2015</v>
      </c>
      <c r="L135" s="138">
        <v>2016</v>
      </c>
      <c r="M135" s="204">
        <v>3</v>
      </c>
      <c r="N135" s="89"/>
      <c r="O135" s="59"/>
      <c r="P135" s="60"/>
      <c r="Q135" s="11" t="s">
        <v>340</v>
      </c>
      <c r="R135" s="51"/>
      <c r="S135" s="51"/>
    </row>
    <row r="136" spans="1:19" s="44" customFormat="1" ht="15" customHeight="1" x14ac:dyDescent="0.25">
      <c r="A136" s="49"/>
      <c r="B136" s="11">
        <v>4100401</v>
      </c>
      <c r="C136" s="11" t="s">
        <v>370</v>
      </c>
      <c r="D136" s="121" t="s">
        <v>167</v>
      </c>
      <c r="E136" s="17" t="s">
        <v>416</v>
      </c>
      <c r="F136" s="17" t="s">
        <v>100</v>
      </c>
      <c r="G136" s="17"/>
      <c r="H136" s="51" t="s">
        <v>109</v>
      </c>
      <c r="I136" s="12">
        <v>2016</v>
      </c>
      <c r="J136" s="12"/>
      <c r="K136" s="12">
        <v>2016</v>
      </c>
      <c r="L136" s="138">
        <v>2016</v>
      </c>
      <c r="M136" s="204">
        <v>2.5</v>
      </c>
      <c r="N136" s="89"/>
      <c r="O136" s="60"/>
      <c r="P136" s="60"/>
      <c r="Q136" s="11"/>
      <c r="R136" s="51"/>
      <c r="S136" s="51"/>
    </row>
    <row r="137" spans="1:19" s="44" customFormat="1" ht="15" customHeight="1" x14ac:dyDescent="0.25">
      <c r="A137" s="49"/>
      <c r="B137" s="11">
        <v>4100402</v>
      </c>
      <c r="C137" s="11" t="s">
        <v>371</v>
      </c>
      <c r="D137" s="121" t="s">
        <v>167</v>
      </c>
      <c r="E137" s="17" t="s">
        <v>416</v>
      </c>
      <c r="F137" s="17" t="s">
        <v>100</v>
      </c>
      <c r="G137" s="17"/>
      <c r="H137" s="51" t="s">
        <v>154</v>
      </c>
      <c r="I137" s="12">
        <v>2016</v>
      </c>
      <c r="J137" s="12"/>
      <c r="K137" s="12">
        <v>2016</v>
      </c>
      <c r="L137" s="138">
        <v>2016</v>
      </c>
      <c r="M137" s="204">
        <v>2</v>
      </c>
      <c r="N137" s="89"/>
      <c r="O137" s="60"/>
      <c r="P137" s="59"/>
      <c r="Q137" s="11"/>
      <c r="R137" s="51"/>
      <c r="S137" s="51"/>
    </row>
    <row r="138" spans="1:19" s="44" customFormat="1" ht="15" customHeight="1" x14ac:dyDescent="0.25">
      <c r="A138" s="49"/>
      <c r="B138" s="11">
        <v>4100403</v>
      </c>
      <c r="C138" s="11" t="s">
        <v>372</v>
      </c>
      <c r="D138" s="307" t="s">
        <v>149</v>
      </c>
      <c r="E138" s="17"/>
      <c r="F138" s="17" t="s">
        <v>256</v>
      </c>
      <c r="G138" s="17"/>
      <c r="H138" s="51" t="s">
        <v>159</v>
      </c>
      <c r="I138" s="12">
        <v>2016</v>
      </c>
      <c r="J138" s="12"/>
      <c r="K138" s="12">
        <v>2016</v>
      </c>
      <c r="L138" s="138"/>
      <c r="M138" s="204">
        <v>0.1</v>
      </c>
      <c r="N138" s="89"/>
      <c r="O138" s="60"/>
      <c r="P138" s="60"/>
      <c r="Q138" s="11"/>
      <c r="R138" s="51"/>
      <c r="S138" s="51"/>
    </row>
    <row r="139" spans="1:19" s="44" customFormat="1" ht="15" customHeight="1" x14ac:dyDescent="0.25">
      <c r="A139" s="49"/>
      <c r="B139" s="11">
        <v>4100404</v>
      </c>
      <c r="C139" s="11" t="s">
        <v>619</v>
      </c>
      <c r="D139" s="121" t="s">
        <v>167</v>
      </c>
      <c r="E139" s="17" t="s">
        <v>417</v>
      </c>
      <c r="F139" s="17" t="s">
        <v>256</v>
      </c>
      <c r="G139" s="17"/>
      <c r="H139" s="51" t="s">
        <v>189</v>
      </c>
      <c r="I139" s="12">
        <v>2016</v>
      </c>
      <c r="J139" s="12"/>
      <c r="K139" s="12">
        <v>2016</v>
      </c>
      <c r="L139" s="138">
        <v>2016</v>
      </c>
      <c r="M139" s="204">
        <v>0.4</v>
      </c>
      <c r="N139" s="89"/>
      <c r="O139" s="60"/>
      <c r="P139" s="60"/>
      <c r="Q139" s="11"/>
      <c r="R139" s="51"/>
      <c r="S139" s="51"/>
    </row>
    <row r="140" spans="1:19" s="44" customFormat="1" ht="15" customHeight="1" x14ac:dyDescent="0.25">
      <c r="A140" s="50">
        <v>41007</v>
      </c>
      <c r="B140" s="283">
        <v>41007</v>
      </c>
      <c r="C140" s="11" t="s">
        <v>86</v>
      </c>
      <c r="D140" s="307" t="s">
        <v>149</v>
      </c>
      <c r="E140" s="17"/>
      <c r="F140" s="17" t="s">
        <v>100</v>
      </c>
      <c r="G140" s="17"/>
      <c r="H140" s="51" t="s">
        <v>159</v>
      </c>
      <c r="I140" s="12"/>
      <c r="J140" s="12">
        <v>2015</v>
      </c>
      <c r="K140" s="12">
        <v>2016</v>
      </c>
      <c r="L140" s="138">
        <v>2016</v>
      </c>
      <c r="M140" s="138">
        <v>5</v>
      </c>
      <c r="N140" s="143" t="s">
        <v>177</v>
      </c>
      <c r="O140" s="60"/>
      <c r="P140" s="60"/>
      <c r="Q140" s="11"/>
      <c r="R140" s="51"/>
      <c r="S140" s="51"/>
    </row>
    <row r="141" spans="1:19" s="44" customFormat="1" ht="15" customHeight="1" x14ac:dyDescent="0.25">
      <c r="A141" s="50"/>
      <c r="B141" s="68">
        <v>4100701</v>
      </c>
      <c r="C141" s="230" t="s">
        <v>583</v>
      </c>
      <c r="D141" s="307" t="s">
        <v>149</v>
      </c>
      <c r="E141" s="17"/>
      <c r="F141" s="17" t="s">
        <v>256</v>
      </c>
      <c r="G141" s="17"/>
      <c r="H141" s="51" t="s">
        <v>189</v>
      </c>
      <c r="I141" s="12"/>
      <c r="J141" s="12"/>
      <c r="K141" s="12"/>
      <c r="L141" s="138"/>
      <c r="M141" s="138"/>
      <c r="N141" s="143"/>
      <c r="O141" s="60"/>
      <c r="P141" s="60"/>
      <c r="Q141" s="11"/>
      <c r="R141" s="51"/>
      <c r="S141" s="51"/>
    </row>
    <row r="142" spans="1:19" s="44" customFormat="1" ht="15" customHeight="1" x14ac:dyDescent="0.25">
      <c r="A142" s="49">
        <f>B142</f>
        <v>41008</v>
      </c>
      <c r="B142" s="283">
        <v>41008</v>
      </c>
      <c r="C142" s="262" t="s">
        <v>87</v>
      </c>
      <c r="D142" s="11" t="s">
        <v>105</v>
      </c>
      <c r="E142" s="17"/>
      <c r="F142" s="17" t="s">
        <v>110</v>
      </c>
      <c r="G142" s="17"/>
      <c r="H142" s="51" t="s">
        <v>200</v>
      </c>
      <c r="I142" s="12"/>
      <c r="J142" s="12"/>
      <c r="K142" s="81">
        <v>2020</v>
      </c>
      <c r="L142" s="138"/>
      <c r="M142" s="138">
        <v>6</v>
      </c>
      <c r="N142" s="143" t="s">
        <v>177</v>
      </c>
      <c r="O142" s="60"/>
      <c r="P142" s="60"/>
      <c r="Q142" s="51"/>
      <c r="R142" s="51"/>
      <c r="S142" s="51"/>
    </row>
    <row r="143" spans="1:19" s="44" customFormat="1" ht="15" customHeight="1" x14ac:dyDescent="0.25">
      <c r="A143" s="49"/>
      <c r="B143" s="11">
        <v>4100800</v>
      </c>
      <c r="C143" s="11" t="s">
        <v>87</v>
      </c>
      <c r="D143" s="11" t="s">
        <v>430</v>
      </c>
      <c r="E143" s="17"/>
      <c r="F143" s="17" t="s">
        <v>256</v>
      </c>
      <c r="G143" s="17"/>
      <c r="H143" s="51"/>
      <c r="I143" s="12">
        <v>2016</v>
      </c>
      <c r="J143" s="12"/>
      <c r="K143" s="81"/>
      <c r="L143" s="138">
        <v>2016</v>
      </c>
      <c r="M143" s="138"/>
      <c r="N143" s="143"/>
      <c r="O143" s="60"/>
      <c r="P143" s="60"/>
      <c r="Q143" s="51"/>
      <c r="R143" s="51"/>
      <c r="S143" s="51"/>
    </row>
    <row r="144" spans="1:19" s="44" customFormat="1" ht="15" customHeight="1" x14ac:dyDescent="0.25">
      <c r="A144" s="49"/>
      <c r="B144" s="11">
        <v>4100801</v>
      </c>
      <c r="C144" s="11" t="s">
        <v>373</v>
      </c>
      <c r="D144" s="11" t="s">
        <v>430</v>
      </c>
      <c r="E144" s="17"/>
      <c r="F144" s="17" t="s">
        <v>256</v>
      </c>
      <c r="G144" s="17"/>
      <c r="H144" s="51"/>
      <c r="I144" s="12">
        <v>2016</v>
      </c>
      <c r="J144" s="12"/>
      <c r="K144" s="81"/>
      <c r="L144" s="138">
        <v>2016</v>
      </c>
      <c r="M144" s="138"/>
      <c r="N144" s="143"/>
      <c r="O144" s="60"/>
      <c r="P144" s="60"/>
      <c r="Q144" s="51"/>
      <c r="R144" s="51"/>
      <c r="S144" s="51"/>
    </row>
    <row r="145" spans="1:25" s="44" customFormat="1" ht="15" customHeight="1" x14ac:dyDescent="0.25">
      <c r="A145" s="49"/>
      <c r="B145" s="11">
        <v>4100802</v>
      </c>
      <c r="C145" s="11" t="s">
        <v>374</v>
      </c>
      <c r="D145" s="11" t="s">
        <v>430</v>
      </c>
      <c r="E145" s="17"/>
      <c r="F145" s="17" t="s">
        <v>256</v>
      </c>
      <c r="G145" s="17"/>
      <c r="H145" s="51"/>
      <c r="I145" s="12">
        <v>2016</v>
      </c>
      <c r="J145" s="12"/>
      <c r="K145" s="81"/>
      <c r="L145" s="138">
        <v>2016</v>
      </c>
      <c r="M145" s="138"/>
      <c r="N145" s="143"/>
      <c r="O145" s="60"/>
      <c r="P145" s="60"/>
      <c r="Q145" s="51"/>
      <c r="R145" s="51"/>
      <c r="S145" s="51"/>
    </row>
    <row r="146" spans="1:25" s="44" customFormat="1" ht="15" customHeight="1" x14ac:dyDescent="0.25">
      <c r="A146" s="49"/>
      <c r="B146" s="11">
        <v>4100803</v>
      </c>
      <c r="C146" s="11" t="s">
        <v>375</v>
      </c>
      <c r="D146" s="11" t="s">
        <v>430</v>
      </c>
      <c r="E146" s="17"/>
      <c r="F146" s="17" t="s">
        <v>256</v>
      </c>
      <c r="G146" s="17"/>
      <c r="H146" s="51"/>
      <c r="I146" s="12">
        <v>2016</v>
      </c>
      <c r="J146" s="12"/>
      <c r="K146" s="81"/>
      <c r="L146" s="138">
        <v>2016</v>
      </c>
      <c r="M146" s="138"/>
      <c r="N146" s="143"/>
      <c r="O146" s="60"/>
      <c r="P146" s="60"/>
      <c r="Q146" s="51"/>
      <c r="R146" s="51"/>
      <c r="S146" s="51"/>
    </row>
    <row r="147" spans="1:25" s="44" customFormat="1" ht="15" customHeight="1" x14ac:dyDescent="0.25">
      <c r="A147" s="49"/>
      <c r="B147" s="11">
        <v>4100804</v>
      </c>
      <c r="C147" s="11" t="s">
        <v>376</v>
      </c>
      <c r="D147" s="11" t="s">
        <v>430</v>
      </c>
      <c r="E147" s="17"/>
      <c r="F147" s="17" t="s">
        <v>256</v>
      </c>
      <c r="G147" s="17"/>
      <c r="H147" s="51"/>
      <c r="I147" s="12">
        <v>2016</v>
      </c>
      <c r="J147" s="12"/>
      <c r="K147" s="81"/>
      <c r="L147" s="138">
        <v>2016</v>
      </c>
      <c r="M147" s="138"/>
      <c r="N147" s="143"/>
      <c r="O147" s="60"/>
      <c r="P147" s="60"/>
      <c r="Q147" s="51"/>
      <c r="R147" s="51"/>
      <c r="S147" s="51"/>
    </row>
    <row r="148" spans="1:25" s="44" customFormat="1" ht="15" customHeight="1" x14ac:dyDescent="0.25">
      <c r="A148" s="49"/>
      <c r="B148" s="11">
        <v>4100805</v>
      </c>
      <c r="C148" s="11" t="s">
        <v>377</v>
      </c>
      <c r="D148" s="11" t="s">
        <v>430</v>
      </c>
      <c r="E148" s="17"/>
      <c r="F148" s="17" t="s">
        <v>256</v>
      </c>
      <c r="G148" s="17"/>
      <c r="H148" s="51"/>
      <c r="I148" s="12">
        <v>2016</v>
      </c>
      <c r="J148" s="12"/>
      <c r="K148" s="81"/>
      <c r="L148" s="138">
        <v>2016</v>
      </c>
      <c r="M148" s="138"/>
      <c r="N148" s="143"/>
      <c r="O148" s="60"/>
      <c r="P148" s="60"/>
      <c r="Q148" s="51"/>
      <c r="R148" s="51"/>
      <c r="S148" s="51"/>
    </row>
    <row r="149" spans="1:25" s="44" customFormat="1" ht="15" customHeight="1" x14ac:dyDescent="0.25">
      <c r="A149" s="49"/>
      <c r="B149" s="11">
        <v>4100806</v>
      </c>
      <c r="C149" s="11" t="s">
        <v>378</v>
      </c>
      <c r="D149" s="11" t="s">
        <v>430</v>
      </c>
      <c r="E149" s="17"/>
      <c r="F149" s="17" t="s">
        <v>256</v>
      </c>
      <c r="G149" s="17"/>
      <c r="H149" s="51"/>
      <c r="I149" s="12">
        <v>2016</v>
      </c>
      <c r="J149" s="12"/>
      <c r="K149" s="81"/>
      <c r="L149" s="138">
        <v>2016</v>
      </c>
      <c r="M149" s="138"/>
      <c r="N149" s="143"/>
      <c r="O149" s="60"/>
      <c r="P149" s="60"/>
      <c r="Q149" s="51"/>
      <c r="R149" s="51"/>
      <c r="S149" s="51"/>
    </row>
    <row r="150" spans="1:25" s="44" customFormat="1" ht="15" customHeight="1" x14ac:dyDescent="0.25">
      <c r="A150" s="49"/>
      <c r="B150" s="11">
        <v>4100807</v>
      </c>
      <c r="C150" s="11" t="s">
        <v>379</v>
      </c>
      <c r="D150" s="11" t="s">
        <v>430</v>
      </c>
      <c r="E150" s="17"/>
      <c r="F150" s="17" t="s">
        <v>256</v>
      </c>
      <c r="G150" s="17"/>
      <c r="H150" s="51"/>
      <c r="I150" s="12">
        <v>2016</v>
      </c>
      <c r="J150" s="12"/>
      <c r="K150" s="81"/>
      <c r="L150" s="138">
        <v>2016</v>
      </c>
      <c r="M150" s="138"/>
      <c r="N150" s="143"/>
      <c r="O150" s="60"/>
      <c r="P150" s="60"/>
      <c r="Q150" s="51"/>
      <c r="R150" s="51"/>
      <c r="S150" s="51"/>
    </row>
    <row r="151" spans="1:25" s="44" customFormat="1" ht="15" customHeight="1" x14ac:dyDescent="0.25">
      <c r="A151" s="49"/>
      <c r="B151" s="11">
        <v>4100808</v>
      </c>
      <c r="C151" s="11" t="s">
        <v>380</v>
      </c>
      <c r="D151" s="11" t="s">
        <v>430</v>
      </c>
      <c r="E151" s="17"/>
      <c r="F151" s="17" t="s">
        <v>256</v>
      </c>
      <c r="G151" s="17"/>
      <c r="H151" s="51"/>
      <c r="I151" s="12">
        <v>2016</v>
      </c>
      <c r="J151" s="12"/>
      <c r="K151" s="81"/>
      <c r="L151" s="138">
        <v>2016</v>
      </c>
      <c r="M151" s="138"/>
      <c r="N151" s="143"/>
      <c r="O151" s="60"/>
      <c r="P151" s="60"/>
      <c r="Q151" s="51"/>
      <c r="R151" s="51"/>
      <c r="S151" s="51"/>
    </row>
    <row r="152" spans="1:25" s="44" customFormat="1" ht="15" customHeight="1" x14ac:dyDescent="0.25">
      <c r="A152" s="49"/>
      <c r="B152" s="11">
        <v>4100809</v>
      </c>
      <c r="C152" s="11" t="s">
        <v>380</v>
      </c>
      <c r="D152" s="11" t="s">
        <v>430</v>
      </c>
      <c r="E152" s="17"/>
      <c r="F152" s="17" t="s">
        <v>256</v>
      </c>
      <c r="G152" s="17"/>
      <c r="H152" s="51"/>
      <c r="I152" s="12">
        <v>2016</v>
      </c>
      <c r="J152" s="12"/>
      <c r="K152" s="81"/>
      <c r="L152" s="138">
        <v>2016</v>
      </c>
      <c r="M152" s="138"/>
      <c r="N152" s="143"/>
      <c r="O152" s="60"/>
      <c r="P152" s="60"/>
      <c r="Q152" s="51"/>
      <c r="R152" s="51"/>
      <c r="S152" s="51"/>
    </row>
    <row r="153" spans="1:25" s="44" customFormat="1" ht="15" customHeight="1" x14ac:dyDescent="0.25">
      <c r="A153" s="49"/>
      <c r="B153" s="11">
        <v>4100810</v>
      </c>
      <c r="C153" s="11" t="s">
        <v>380</v>
      </c>
      <c r="D153" s="11" t="s">
        <v>430</v>
      </c>
      <c r="E153" s="17"/>
      <c r="F153" s="17" t="s">
        <v>256</v>
      </c>
      <c r="G153" s="17"/>
      <c r="H153" s="51"/>
      <c r="I153" s="12">
        <v>2016</v>
      </c>
      <c r="J153" s="12"/>
      <c r="K153" s="81"/>
      <c r="L153" s="138">
        <v>2016</v>
      </c>
      <c r="M153" s="138"/>
      <c r="N153" s="143"/>
      <c r="O153" s="60"/>
      <c r="P153" s="60"/>
      <c r="Q153" s="51"/>
      <c r="R153" s="51"/>
      <c r="S153" s="51"/>
    </row>
    <row r="154" spans="1:25" s="44" customFormat="1" ht="15" customHeight="1" x14ac:dyDescent="0.25">
      <c r="A154" s="49"/>
      <c r="B154" s="11"/>
      <c r="C154" s="249" t="s">
        <v>284</v>
      </c>
      <c r="D154" s="11" t="s">
        <v>430</v>
      </c>
      <c r="E154" s="17"/>
      <c r="F154" s="17"/>
      <c r="G154" s="17"/>
      <c r="H154" s="51"/>
      <c r="I154" s="12"/>
      <c r="J154" s="12"/>
      <c r="K154" s="81"/>
      <c r="L154" s="138"/>
      <c r="M154" s="138"/>
      <c r="N154" s="143"/>
      <c r="O154" s="60"/>
      <c r="P154" s="60"/>
      <c r="Q154" s="51"/>
      <c r="R154" s="51"/>
      <c r="S154" s="51"/>
    </row>
    <row r="155" spans="1:25" s="44" customFormat="1" ht="15" customHeight="1" x14ac:dyDescent="0.25">
      <c r="A155" s="49"/>
      <c r="B155" s="68">
        <v>41013</v>
      </c>
      <c r="C155" s="11" t="s">
        <v>230</v>
      </c>
      <c r="D155" s="307" t="s">
        <v>149</v>
      </c>
      <c r="E155" s="17"/>
      <c r="F155" s="17" t="s">
        <v>38</v>
      </c>
      <c r="G155" s="17"/>
      <c r="H155" s="51" t="s">
        <v>159</v>
      </c>
      <c r="I155" s="12"/>
      <c r="J155" s="12"/>
      <c r="K155" s="81" t="s">
        <v>111</v>
      </c>
      <c r="L155" s="138"/>
      <c r="M155" s="138">
        <v>0.75</v>
      </c>
      <c r="N155" s="143"/>
      <c r="O155" s="60"/>
      <c r="P155" s="60"/>
      <c r="Q155" s="51" t="s">
        <v>498</v>
      </c>
      <c r="R155" s="51"/>
      <c r="S155" s="51"/>
    </row>
    <row r="156" spans="1:25" s="44" customFormat="1" ht="15" customHeight="1" x14ac:dyDescent="0.25">
      <c r="A156" s="291">
        <f>B156</f>
        <v>41014</v>
      </c>
      <c r="B156" s="297">
        <v>41014</v>
      </c>
      <c r="C156" s="262" t="s">
        <v>143</v>
      </c>
      <c r="D156" s="307" t="s">
        <v>149</v>
      </c>
      <c r="E156" s="17"/>
      <c r="F156" s="17" t="s">
        <v>38</v>
      </c>
      <c r="G156" s="17"/>
      <c r="H156" s="11" t="s">
        <v>159</v>
      </c>
      <c r="I156" s="12"/>
      <c r="J156" s="12"/>
      <c r="K156" s="16"/>
      <c r="L156" s="63"/>
      <c r="M156" s="204" t="s">
        <v>229</v>
      </c>
      <c r="N156" s="62" t="s">
        <v>111</v>
      </c>
      <c r="O156" s="61"/>
      <c r="P156" s="3"/>
      <c r="Q156" s="51"/>
      <c r="R156" s="11"/>
      <c r="S156" s="11"/>
      <c r="T156"/>
      <c r="U156"/>
      <c r="V156"/>
      <c r="W156"/>
      <c r="X156"/>
      <c r="Y156"/>
    </row>
    <row r="157" spans="1:25" s="44" customFormat="1" ht="15" customHeight="1" x14ac:dyDescent="0.25">
      <c r="A157" s="291"/>
      <c r="B157" s="17">
        <v>4101401</v>
      </c>
      <c r="C157" s="17" t="s">
        <v>605</v>
      </c>
      <c r="D157" s="307" t="s">
        <v>149</v>
      </c>
      <c r="E157" s="17"/>
      <c r="F157" s="17" t="s">
        <v>609</v>
      </c>
      <c r="G157" s="17"/>
      <c r="H157" s="11"/>
      <c r="I157" s="12"/>
      <c r="J157" s="12"/>
      <c r="K157" s="16"/>
      <c r="L157" s="63"/>
      <c r="M157" s="204"/>
      <c r="N157" s="89"/>
      <c r="O157" s="61"/>
      <c r="P157" s="3"/>
      <c r="Q157" s="51"/>
      <c r="R157" s="11"/>
      <c r="S157" s="11"/>
      <c r="T157" s="271"/>
      <c r="U157" s="271"/>
      <c r="V157" s="271"/>
      <c r="W157" s="271"/>
      <c r="X157" s="271"/>
      <c r="Y157" s="271"/>
    </row>
    <row r="158" spans="1:25" s="44" customFormat="1" ht="15" customHeight="1" x14ac:dyDescent="0.25">
      <c r="A158" s="291"/>
      <c r="B158" s="17">
        <v>4101402</v>
      </c>
      <c r="C158" s="17" t="s">
        <v>606</v>
      </c>
      <c r="D158" s="307" t="s">
        <v>149</v>
      </c>
      <c r="E158" s="17"/>
      <c r="F158" s="17" t="s">
        <v>609</v>
      </c>
      <c r="G158" s="17"/>
      <c r="H158" s="11"/>
      <c r="I158" s="12"/>
      <c r="J158" s="12"/>
      <c r="K158" s="16"/>
      <c r="L158" s="63"/>
      <c r="M158" s="204"/>
      <c r="N158" s="89"/>
      <c r="O158" s="61"/>
      <c r="P158" s="3"/>
      <c r="Q158" s="51"/>
      <c r="R158" s="11"/>
      <c r="S158" s="11"/>
      <c r="T158" s="271"/>
      <c r="U158" s="271"/>
      <c r="V158" s="271"/>
      <c r="W158" s="271"/>
      <c r="X158" s="271"/>
      <c r="Y158" s="271"/>
    </row>
    <row r="159" spans="1:25" s="44" customFormat="1" ht="15" customHeight="1" x14ac:dyDescent="0.25">
      <c r="A159" s="291"/>
      <c r="B159" s="17">
        <v>4101403</v>
      </c>
      <c r="C159" s="17" t="s">
        <v>607</v>
      </c>
      <c r="D159" s="307" t="s">
        <v>149</v>
      </c>
      <c r="E159" s="17"/>
      <c r="F159" s="17" t="s">
        <v>609</v>
      </c>
      <c r="G159" s="17"/>
      <c r="H159" s="11"/>
      <c r="I159" s="12"/>
      <c r="J159" s="12"/>
      <c r="K159" s="16"/>
      <c r="L159" s="63"/>
      <c r="M159" s="204"/>
      <c r="N159" s="89"/>
      <c r="O159" s="61"/>
      <c r="P159" s="3"/>
      <c r="Q159" s="51"/>
      <c r="R159" s="11"/>
      <c r="S159" s="11"/>
      <c r="T159" s="271"/>
      <c r="U159" s="271"/>
      <c r="V159" s="271"/>
      <c r="W159" s="271"/>
      <c r="X159" s="271"/>
      <c r="Y159" s="271"/>
    </row>
    <row r="160" spans="1:25" s="44" customFormat="1" ht="15" customHeight="1" x14ac:dyDescent="0.25">
      <c r="A160" s="291"/>
      <c r="B160" s="17">
        <v>4101404</v>
      </c>
      <c r="C160" s="17" t="s">
        <v>608</v>
      </c>
      <c r="D160" s="307" t="s">
        <v>149</v>
      </c>
      <c r="E160" s="17"/>
      <c r="F160" s="17" t="s">
        <v>609</v>
      </c>
      <c r="G160" s="17"/>
      <c r="H160" s="11"/>
      <c r="I160" s="12"/>
      <c r="J160" s="12"/>
      <c r="K160" s="16"/>
      <c r="L160" s="63"/>
      <c r="M160" s="204"/>
      <c r="N160" s="89"/>
      <c r="O160" s="61"/>
      <c r="P160" s="3"/>
      <c r="Q160" s="51"/>
      <c r="R160" s="11"/>
      <c r="S160" s="11"/>
      <c r="T160" s="271"/>
      <c r="U160" s="271"/>
      <c r="V160" s="271"/>
      <c r="W160" s="271"/>
      <c r="X160" s="271"/>
      <c r="Y160" s="271"/>
    </row>
    <row r="161" spans="1:25" s="44" customFormat="1" ht="15" customHeight="1" x14ac:dyDescent="0.25">
      <c r="A161" s="50"/>
      <c r="B161" s="68">
        <v>41015</v>
      </c>
      <c r="C161" s="17" t="s">
        <v>341</v>
      </c>
      <c r="D161" s="307" t="s">
        <v>149</v>
      </c>
      <c r="E161" s="17"/>
      <c r="F161" s="17" t="s">
        <v>38</v>
      </c>
      <c r="G161" s="17"/>
      <c r="H161" s="11" t="s">
        <v>154</v>
      </c>
      <c r="I161" s="12"/>
      <c r="J161" s="12"/>
      <c r="K161" s="16"/>
      <c r="L161" s="63"/>
      <c r="M161" s="204" t="s">
        <v>231</v>
      </c>
      <c r="N161" s="89" t="s">
        <v>111</v>
      </c>
      <c r="O161" s="61"/>
      <c r="P161" s="3"/>
      <c r="Q161" s="11"/>
      <c r="R161" s="11"/>
      <c r="S161" s="11"/>
      <c r="T161"/>
      <c r="U161"/>
      <c r="V161"/>
      <c r="W161"/>
      <c r="X161"/>
      <c r="Y161"/>
    </row>
    <row r="162" spans="1:25" s="44" customFormat="1" ht="15" customHeight="1" x14ac:dyDescent="0.25">
      <c r="A162" s="86">
        <f>B162</f>
        <v>41018</v>
      </c>
      <c r="B162" s="277">
        <v>41018</v>
      </c>
      <c r="C162" s="278" t="s">
        <v>139</v>
      </c>
      <c r="D162" s="306" t="s">
        <v>97</v>
      </c>
      <c r="E162" s="210" t="s">
        <v>406</v>
      </c>
      <c r="F162" s="17" t="s">
        <v>110</v>
      </c>
      <c r="G162" s="17"/>
      <c r="H162" s="86"/>
      <c r="I162" s="62">
        <v>2015</v>
      </c>
      <c r="J162" s="62"/>
      <c r="K162" s="62">
        <v>2015</v>
      </c>
      <c r="L162" s="120">
        <v>2016</v>
      </c>
      <c r="M162" s="120">
        <v>4</v>
      </c>
      <c r="N162" s="143" t="s">
        <v>177</v>
      </c>
      <c r="O162" s="34"/>
      <c r="P162" s="3"/>
      <c r="Q162" s="11"/>
      <c r="R162" s="11"/>
      <c r="S162" s="11"/>
      <c r="T162"/>
      <c r="U162"/>
      <c r="V162"/>
      <c r="W162"/>
      <c r="X162"/>
      <c r="Y162"/>
    </row>
    <row r="163" spans="1:25" s="44" customFormat="1" ht="15" customHeight="1" x14ac:dyDescent="0.25">
      <c r="A163" s="86"/>
      <c r="B163" s="11">
        <v>41800</v>
      </c>
      <c r="C163" s="11" t="s">
        <v>274</v>
      </c>
      <c r="D163" s="306" t="s">
        <v>97</v>
      </c>
      <c r="E163" s="210"/>
      <c r="F163" s="17" t="s">
        <v>256</v>
      </c>
      <c r="G163" s="17"/>
      <c r="H163" s="86" t="s">
        <v>189</v>
      </c>
      <c r="I163" s="62">
        <v>2015</v>
      </c>
      <c r="J163" s="62">
        <v>2016</v>
      </c>
      <c r="K163" s="62">
        <v>2015</v>
      </c>
      <c r="L163" s="120">
        <v>2016</v>
      </c>
      <c r="M163" s="120"/>
      <c r="N163" s="143"/>
      <c r="O163" s="34"/>
      <c r="P163" s="3"/>
      <c r="Q163" s="11"/>
      <c r="R163" s="11"/>
      <c r="S163" s="11"/>
      <c r="T163"/>
      <c r="U163"/>
      <c r="V163"/>
      <c r="W163"/>
      <c r="X163"/>
      <c r="Y163"/>
    </row>
    <row r="164" spans="1:25" s="44" customFormat="1" ht="15" customHeight="1" x14ac:dyDescent="0.25">
      <c r="A164" s="86"/>
      <c r="B164" s="11">
        <v>41801</v>
      </c>
      <c r="C164" s="11" t="s">
        <v>275</v>
      </c>
      <c r="D164" s="306" t="s">
        <v>97</v>
      </c>
      <c r="E164" s="210"/>
      <c r="F164" s="17" t="s">
        <v>256</v>
      </c>
      <c r="G164" s="17"/>
      <c r="H164" s="86" t="s">
        <v>159</v>
      </c>
      <c r="I164" s="62">
        <v>2015</v>
      </c>
      <c r="J164" s="62"/>
      <c r="K164" s="62">
        <v>2015</v>
      </c>
      <c r="L164" s="120" t="s">
        <v>168</v>
      </c>
      <c r="M164" s="120"/>
      <c r="N164" s="143"/>
      <c r="O164" s="34"/>
      <c r="P164" s="3"/>
      <c r="Q164" s="11"/>
      <c r="R164" s="11"/>
      <c r="S164" s="11"/>
      <c r="T164"/>
      <c r="U164"/>
      <c r="V164"/>
      <c r="W164"/>
      <c r="X164"/>
      <c r="Y164"/>
    </row>
    <row r="165" spans="1:25" s="44" customFormat="1" ht="15" customHeight="1" x14ac:dyDescent="0.25">
      <c r="A165" s="86"/>
      <c r="B165" s="11">
        <v>41802</v>
      </c>
      <c r="C165" s="11" t="s">
        <v>276</v>
      </c>
      <c r="D165" s="306" t="s">
        <v>97</v>
      </c>
      <c r="E165" s="210"/>
      <c r="F165" s="17" t="s">
        <v>256</v>
      </c>
      <c r="G165" s="17"/>
      <c r="H165" s="86" t="s">
        <v>159</v>
      </c>
      <c r="I165" s="62">
        <v>2015</v>
      </c>
      <c r="J165" s="62"/>
      <c r="K165" s="62">
        <v>2015</v>
      </c>
      <c r="L165" s="120">
        <v>2016</v>
      </c>
      <c r="M165" s="120"/>
      <c r="N165" s="143"/>
      <c r="O165" s="34"/>
      <c r="P165" s="3"/>
      <c r="Q165" s="269"/>
      <c r="R165" s="11"/>
      <c r="S165" s="11"/>
      <c r="T165"/>
      <c r="U165"/>
      <c r="V165"/>
      <c r="W165"/>
      <c r="X165"/>
      <c r="Y165"/>
    </row>
    <row r="166" spans="1:25" s="44" customFormat="1" ht="15" customHeight="1" x14ac:dyDescent="0.25">
      <c r="A166" s="86"/>
      <c r="B166" s="11">
        <v>41803</v>
      </c>
      <c r="C166" s="11" t="s">
        <v>277</v>
      </c>
      <c r="D166" s="306" t="s">
        <v>97</v>
      </c>
      <c r="E166" s="210"/>
      <c r="F166" s="17" t="s">
        <v>256</v>
      </c>
      <c r="G166" s="17"/>
      <c r="H166" s="86" t="s">
        <v>159</v>
      </c>
      <c r="I166" s="62">
        <v>2015</v>
      </c>
      <c r="J166" s="62"/>
      <c r="K166" s="62">
        <v>2015</v>
      </c>
      <c r="L166" s="120" t="s">
        <v>168</v>
      </c>
      <c r="M166" s="120"/>
      <c r="N166" s="143"/>
      <c r="O166" s="34"/>
      <c r="P166" s="3"/>
      <c r="Q166" s="211"/>
      <c r="R166" s="11"/>
      <c r="S166" s="11"/>
      <c r="T166"/>
      <c r="U166"/>
      <c r="V166"/>
      <c r="W166"/>
      <c r="X166"/>
      <c r="Y166"/>
    </row>
    <row r="167" spans="1:25" s="44" customFormat="1" ht="15" customHeight="1" x14ac:dyDescent="0.25">
      <c r="A167" s="86"/>
      <c r="B167" s="11">
        <v>41804</v>
      </c>
      <c r="C167" s="11" t="s">
        <v>278</v>
      </c>
      <c r="D167" s="306" t="s">
        <v>97</v>
      </c>
      <c r="E167" s="210"/>
      <c r="F167" s="17" t="s">
        <v>256</v>
      </c>
      <c r="G167" s="17"/>
      <c r="H167" s="86"/>
      <c r="I167" s="62">
        <v>2015</v>
      </c>
      <c r="J167" s="62" t="s">
        <v>168</v>
      </c>
      <c r="K167" s="62">
        <v>2015</v>
      </c>
      <c r="L167" s="120" t="s">
        <v>168</v>
      </c>
      <c r="M167" s="120"/>
      <c r="N167" s="143"/>
      <c r="O167" s="34"/>
      <c r="P167" s="3"/>
      <c r="Q167" s="11"/>
      <c r="R167" s="11"/>
      <c r="S167" s="11"/>
      <c r="T167"/>
      <c r="U167"/>
      <c r="V167"/>
      <c r="W167"/>
      <c r="X167"/>
      <c r="Y167"/>
    </row>
    <row r="168" spans="1:25" s="44" customFormat="1" ht="15" customHeight="1" x14ac:dyDescent="0.25">
      <c r="A168" s="86"/>
      <c r="B168" s="11">
        <v>41805</v>
      </c>
      <c r="C168" s="11" t="s">
        <v>279</v>
      </c>
      <c r="D168" s="306" t="s">
        <v>97</v>
      </c>
      <c r="E168" s="210"/>
      <c r="F168" s="17" t="s">
        <v>256</v>
      </c>
      <c r="G168" s="17"/>
      <c r="H168" s="86" t="s">
        <v>159</v>
      </c>
      <c r="I168" s="62">
        <v>2015</v>
      </c>
      <c r="J168" s="62"/>
      <c r="K168" s="62">
        <v>2015</v>
      </c>
      <c r="L168" s="120">
        <v>2016</v>
      </c>
      <c r="M168" s="120"/>
      <c r="N168" s="143"/>
      <c r="O168" s="34"/>
      <c r="P168" s="3"/>
      <c r="Q168" s="11"/>
      <c r="R168" s="11"/>
      <c r="S168" s="11"/>
      <c r="T168"/>
      <c r="U168"/>
      <c r="V168"/>
      <c r="W168"/>
      <c r="X168"/>
      <c r="Y168"/>
    </row>
    <row r="169" spans="1:25" s="44" customFormat="1" ht="15" customHeight="1" x14ac:dyDescent="0.25">
      <c r="A169" s="86"/>
      <c r="B169" s="11">
        <v>41806</v>
      </c>
      <c r="C169" s="11" t="s">
        <v>280</v>
      </c>
      <c r="D169" s="306" t="s">
        <v>97</v>
      </c>
      <c r="E169" s="210"/>
      <c r="F169" s="17" t="s">
        <v>256</v>
      </c>
      <c r="G169" s="17"/>
      <c r="H169" s="86" t="s">
        <v>159</v>
      </c>
      <c r="I169" s="62">
        <v>2015</v>
      </c>
      <c r="J169" s="62"/>
      <c r="K169" s="62">
        <v>2015</v>
      </c>
      <c r="L169" s="120" t="s">
        <v>168</v>
      </c>
      <c r="M169" s="120"/>
      <c r="N169" s="143"/>
      <c r="O169" s="34"/>
      <c r="P169" s="3"/>
      <c r="Q169" s="11"/>
      <c r="R169" s="11"/>
      <c r="S169" s="11"/>
      <c r="T169"/>
      <c r="U169"/>
      <c r="V169"/>
      <c r="W169"/>
      <c r="X169"/>
      <c r="Y169"/>
    </row>
    <row r="170" spans="1:25" s="44" customFormat="1" ht="15" customHeight="1" x14ac:dyDescent="0.25">
      <c r="A170" s="86"/>
      <c r="B170" s="11">
        <v>41807</v>
      </c>
      <c r="C170" s="11" t="s">
        <v>281</v>
      </c>
      <c r="D170" s="306" t="s">
        <v>97</v>
      </c>
      <c r="E170" s="210"/>
      <c r="F170" s="17" t="s">
        <v>256</v>
      </c>
      <c r="G170" s="17"/>
      <c r="H170" s="86" t="s">
        <v>159</v>
      </c>
      <c r="I170" s="62">
        <v>2015</v>
      </c>
      <c r="J170" s="62"/>
      <c r="K170" s="62">
        <v>2015</v>
      </c>
      <c r="L170" s="120" t="s">
        <v>168</v>
      </c>
      <c r="M170" s="120"/>
      <c r="N170" s="143"/>
      <c r="O170" s="34"/>
      <c r="P170" s="3"/>
      <c r="Q170" s="11"/>
      <c r="R170" s="11"/>
      <c r="S170" s="11"/>
      <c r="T170"/>
      <c r="U170"/>
      <c r="V170"/>
      <c r="W170"/>
      <c r="X170"/>
      <c r="Y170"/>
    </row>
    <row r="171" spans="1:25" s="44" customFormat="1" ht="15" customHeight="1" x14ac:dyDescent="0.25">
      <c r="A171" s="86"/>
      <c r="B171" s="11">
        <v>41808</v>
      </c>
      <c r="C171" s="11" t="s">
        <v>282</v>
      </c>
      <c r="D171" s="306" t="s">
        <v>97</v>
      </c>
      <c r="E171" s="210"/>
      <c r="F171" s="17" t="s">
        <v>256</v>
      </c>
      <c r="G171" s="17"/>
      <c r="H171" s="86" t="s">
        <v>159</v>
      </c>
      <c r="I171" s="62">
        <v>2015</v>
      </c>
      <c r="J171" s="62"/>
      <c r="K171" s="62">
        <v>2015</v>
      </c>
      <c r="L171" s="120" t="s">
        <v>168</v>
      </c>
      <c r="M171" s="120"/>
      <c r="N171" s="143"/>
      <c r="O171" s="34"/>
      <c r="P171" s="3"/>
      <c r="Q171" s="11"/>
      <c r="R171" s="11"/>
      <c r="S171" s="11"/>
      <c r="T171"/>
      <c r="U171"/>
      <c r="V171"/>
      <c r="W171"/>
      <c r="X171"/>
      <c r="Y171"/>
    </row>
    <row r="172" spans="1:25" s="44" customFormat="1" ht="15" customHeight="1" x14ac:dyDescent="0.25">
      <c r="A172" s="86"/>
      <c r="B172" s="17">
        <v>41809</v>
      </c>
      <c r="C172" s="11" t="s">
        <v>283</v>
      </c>
      <c r="D172" s="306" t="s">
        <v>97</v>
      </c>
      <c r="E172" s="210"/>
      <c r="F172" s="17" t="s">
        <v>256</v>
      </c>
      <c r="G172" s="17"/>
      <c r="H172" s="86" t="s">
        <v>159</v>
      </c>
      <c r="I172" s="62">
        <v>2015</v>
      </c>
      <c r="J172" s="62"/>
      <c r="K172" s="62">
        <v>2015</v>
      </c>
      <c r="L172" s="120" t="s">
        <v>168</v>
      </c>
      <c r="M172" s="120"/>
      <c r="N172" s="143"/>
      <c r="O172" s="34"/>
      <c r="P172" s="3"/>
      <c r="Q172" s="11"/>
      <c r="R172" s="11"/>
      <c r="S172" s="11"/>
      <c r="T172"/>
      <c r="U172"/>
      <c r="V172"/>
      <c r="W172"/>
      <c r="X172"/>
      <c r="Y172"/>
    </row>
    <row r="173" spans="1:25" s="44" customFormat="1" ht="15" customHeight="1" x14ac:dyDescent="0.25">
      <c r="A173" s="86"/>
      <c r="B173" s="17">
        <v>4101801</v>
      </c>
      <c r="C173" s="11" t="s">
        <v>407</v>
      </c>
      <c r="D173" s="306" t="s">
        <v>97</v>
      </c>
      <c r="E173" s="210"/>
      <c r="F173" s="17" t="s">
        <v>256</v>
      </c>
      <c r="G173" s="17"/>
      <c r="H173" s="86" t="s">
        <v>189</v>
      </c>
      <c r="I173" s="62">
        <v>2015</v>
      </c>
      <c r="J173" s="62"/>
      <c r="K173" s="62">
        <v>2015</v>
      </c>
      <c r="L173" s="120" t="s">
        <v>408</v>
      </c>
      <c r="M173" s="120"/>
      <c r="N173" s="143"/>
      <c r="O173" s="34"/>
      <c r="P173" s="3"/>
      <c r="Q173" s="11"/>
      <c r="R173" s="11"/>
      <c r="S173" s="11"/>
      <c r="T173" s="271"/>
      <c r="U173" s="271"/>
      <c r="V173" s="271"/>
      <c r="W173" s="271"/>
      <c r="X173" s="271"/>
      <c r="Y173" s="271"/>
    </row>
    <row r="174" spans="1:25" s="44" customFormat="1" ht="15" customHeight="1" x14ac:dyDescent="0.25">
      <c r="A174" s="86"/>
      <c r="B174" s="17">
        <v>4101802</v>
      </c>
      <c r="C174" s="11" t="s">
        <v>411</v>
      </c>
      <c r="D174" s="306" t="s">
        <v>97</v>
      </c>
      <c r="E174" s="210"/>
      <c r="F174" s="17" t="s">
        <v>256</v>
      </c>
      <c r="G174" s="17"/>
      <c r="H174" s="86" t="s">
        <v>159</v>
      </c>
      <c r="I174" s="62">
        <v>2015</v>
      </c>
      <c r="J174" s="62"/>
      <c r="K174" s="62">
        <v>2015</v>
      </c>
      <c r="L174" s="120" t="s">
        <v>168</v>
      </c>
      <c r="M174" s="120"/>
      <c r="N174" s="143"/>
      <c r="O174" s="34"/>
      <c r="P174" s="3"/>
      <c r="Q174" s="11"/>
      <c r="R174" s="11"/>
      <c r="S174" s="11"/>
      <c r="T174" s="271"/>
      <c r="U174" s="271"/>
      <c r="V174" s="271"/>
      <c r="W174" s="271"/>
      <c r="X174" s="271"/>
      <c r="Y174" s="271"/>
    </row>
    <row r="175" spans="1:25" s="44" customFormat="1" ht="15" customHeight="1" x14ac:dyDescent="0.25">
      <c r="A175" s="86"/>
      <c r="B175" s="17">
        <v>4101803</v>
      </c>
      <c r="C175" s="11" t="s">
        <v>412</v>
      </c>
      <c r="D175" s="306" t="s">
        <v>97</v>
      </c>
      <c r="E175" s="210"/>
      <c r="F175" s="17" t="s">
        <v>256</v>
      </c>
      <c r="G175" s="17"/>
      <c r="H175" s="86" t="s">
        <v>170</v>
      </c>
      <c r="I175" s="62">
        <v>2015</v>
      </c>
      <c r="J175" s="62"/>
      <c r="K175" s="62">
        <v>2015</v>
      </c>
      <c r="L175" s="120" t="s">
        <v>168</v>
      </c>
      <c r="M175" s="120"/>
      <c r="N175" s="143"/>
      <c r="O175" s="34"/>
      <c r="P175" s="3"/>
      <c r="Q175" s="11"/>
      <c r="R175" s="11"/>
      <c r="S175" s="11"/>
      <c r="T175" s="271"/>
      <c r="U175" s="271"/>
      <c r="V175" s="271"/>
      <c r="W175" s="271"/>
      <c r="X175" s="271"/>
      <c r="Y175" s="271"/>
    </row>
    <row r="176" spans="1:25" s="44" customFormat="1" ht="15" customHeight="1" x14ac:dyDescent="0.25">
      <c r="A176" s="86"/>
      <c r="B176" s="17">
        <v>4101804</v>
      </c>
      <c r="C176" s="11" t="s">
        <v>409</v>
      </c>
      <c r="D176" s="306" t="s">
        <v>97</v>
      </c>
      <c r="E176" s="210"/>
      <c r="F176" s="17" t="s">
        <v>256</v>
      </c>
      <c r="G176" s="17"/>
      <c r="H176" s="86" t="s">
        <v>170</v>
      </c>
      <c r="I176" s="62">
        <v>2015</v>
      </c>
      <c r="J176" s="62"/>
      <c r="K176" s="62">
        <v>2015</v>
      </c>
      <c r="L176" s="120" t="s">
        <v>168</v>
      </c>
      <c r="M176" s="120"/>
      <c r="N176" s="143"/>
      <c r="O176" s="34"/>
      <c r="P176" s="3"/>
      <c r="Q176" s="11"/>
      <c r="R176" s="11"/>
      <c r="S176" s="11"/>
      <c r="T176" s="271"/>
      <c r="U176" s="271"/>
      <c r="V176" s="271"/>
      <c r="W176" s="271"/>
      <c r="X176" s="271"/>
      <c r="Y176" s="271"/>
    </row>
    <row r="177" spans="1:25" s="44" customFormat="1" ht="15" customHeight="1" x14ac:dyDescent="0.25">
      <c r="A177" s="86"/>
      <c r="B177" s="17">
        <v>4101805</v>
      </c>
      <c r="C177" s="11" t="s">
        <v>410</v>
      </c>
      <c r="D177" s="306" t="s">
        <v>97</v>
      </c>
      <c r="E177" s="210"/>
      <c r="F177" s="17" t="s">
        <v>256</v>
      </c>
      <c r="G177" s="17"/>
      <c r="H177" s="86" t="s">
        <v>189</v>
      </c>
      <c r="I177" s="62">
        <v>2015</v>
      </c>
      <c r="J177" s="62"/>
      <c r="K177" s="62">
        <v>2015</v>
      </c>
      <c r="L177" s="120" t="s">
        <v>408</v>
      </c>
      <c r="M177" s="120"/>
      <c r="N177" s="143"/>
      <c r="O177" s="34"/>
      <c r="P177" s="3"/>
      <c r="Q177" s="11"/>
      <c r="R177" s="11"/>
      <c r="S177" s="11"/>
      <c r="T177" s="271"/>
      <c r="U177" s="271"/>
      <c r="V177" s="271"/>
      <c r="W177" s="271"/>
      <c r="X177" s="271"/>
      <c r="Y177" s="271"/>
    </row>
    <row r="178" spans="1:25" s="44" customFormat="1" ht="15" customHeight="1" x14ac:dyDescent="0.25">
      <c r="A178" s="86"/>
      <c r="B178" s="17">
        <v>4101806</v>
      </c>
      <c r="C178" s="11" t="s">
        <v>584</v>
      </c>
      <c r="D178" s="306" t="s">
        <v>97</v>
      </c>
      <c r="E178" s="210"/>
      <c r="F178" s="17"/>
      <c r="G178" s="17"/>
      <c r="H178" s="86"/>
      <c r="I178" s="62"/>
      <c r="J178" s="62"/>
      <c r="K178" s="62"/>
      <c r="L178" s="120"/>
      <c r="M178" s="120"/>
      <c r="N178" s="143"/>
      <c r="O178" s="34"/>
      <c r="P178" s="3"/>
      <c r="Q178" s="11"/>
      <c r="R178" s="11"/>
      <c r="S178" s="11"/>
      <c r="T178" s="271"/>
      <c r="U178" s="271"/>
      <c r="V178" s="271"/>
      <c r="W178" s="271"/>
      <c r="X178" s="271"/>
      <c r="Y178" s="271"/>
    </row>
    <row r="179" spans="1:25" s="44" customFormat="1" ht="15" customHeight="1" x14ac:dyDescent="0.25">
      <c r="A179" s="86">
        <v>41019</v>
      </c>
      <c r="B179" s="271">
        <v>41019</v>
      </c>
      <c r="C179" s="271" t="s">
        <v>596</v>
      </c>
      <c r="D179" s="306" t="s">
        <v>97</v>
      </c>
      <c r="E179" s="210"/>
      <c r="F179" s="17" t="s">
        <v>110</v>
      </c>
      <c r="G179" s="17"/>
      <c r="H179" s="86" t="s">
        <v>154</v>
      </c>
      <c r="I179" s="62">
        <v>2015</v>
      </c>
      <c r="J179" s="62"/>
      <c r="K179" s="62">
        <v>2015</v>
      </c>
      <c r="L179" s="120">
        <v>2016</v>
      </c>
      <c r="M179" s="120">
        <v>0.46</v>
      </c>
      <c r="N179" s="143"/>
      <c r="O179" s="61"/>
      <c r="P179" s="3"/>
      <c r="Q179" s="11"/>
      <c r="R179" s="11"/>
      <c r="S179" s="11"/>
      <c r="T179" s="271"/>
      <c r="U179" s="271"/>
      <c r="V179" s="271"/>
      <c r="W179" s="271"/>
      <c r="X179" s="271"/>
      <c r="Y179" s="271"/>
    </row>
    <row r="180" spans="1:25" s="44" customFormat="1" ht="15" customHeight="1" x14ac:dyDescent="0.25">
      <c r="A180" s="86">
        <f>B180</f>
        <v>4102000</v>
      </c>
      <c r="B180" s="262">
        <v>4102000</v>
      </c>
      <c r="C180" s="262" t="s">
        <v>140</v>
      </c>
      <c r="D180" s="306" t="s">
        <v>97</v>
      </c>
      <c r="E180" s="210" t="s">
        <v>406</v>
      </c>
      <c r="F180" s="17" t="s">
        <v>38</v>
      </c>
      <c r="G180" s="17"/>
      <c r="H180" s="86"/>
      <c r="I180" s="62"/>
      <c r="J180" s="62"/>
      <c r="K180" s="62"/>
      <c r="L180" s="120"/>
      <c r="M180" s="120">
        <v>3</v>
      </c>
      <c r="N180" s="143" t="s">
        <v>177</v>
      </c>
      <c r="O180" s="61"/>
      <c r="P180" s="3"/>
      <c r="Q180" s="11"/>
      <c r="R180" s="11"/>
      <c r="S180" s="11"/>
      <c r="T180"/>
      <c r="U180"/>
      <c r="V180"/>
      <c r="W180"/>
      <c r="X180"/>
      <c r="Y180"/>
    </row>
    <row r="181" spans="1:25" s="44" customFormat="1" ht="15" customHeight="1" x14ac:dyDescent="0.25">
      <c r="A181" s="86"/>
      <c r="B181" s="328">
        <v>4102001</v>
      </c>
      <c r="C181" s="11" t="s">
        <v>381</v>
      </c>
      <c r="D181" s="306" t="s">
        <v>97</v>
      </c>
      <c r="E181" s="210"/>
      <c r="F181" s="17" t="s">
        <v>256</v>
      </c>
      <c r="G181" s="17"/>
      <c r="H181" s="86" t="s">
        <v>302</v>
      </c>
      <c r="I181" s="62">
        <v>2016</v>
      </c>
      <c r="J181" s="62" t="s">
        <v>413</v>
      </c>
      <c r="K181" s="62">
        <v>2016</v>
      </c>
      <c r="L181" s="120" t="s">
        <v>408</v>
      </c>
      <c r="M181" s="120"/>
      <c r="N181" s="143"/>
      <c r="O181" s="61"/>
      <c r="P181" s="3"/>
      <c r="Q181" s="11"/>
      <c r="R181" s="11"/>
      <c r="S181" s="11"/>
      <c r="T181"/>
      <c r="U181"/>
      <c r="V181"/>
      <c r="W181"/>
      <c r="X181"/>
      <c r="Y181"/>
    </row>
    <row r="182" spans="1:25" s="44" customFormat="1" ht="15" customHeight="1" x14ac:dyDescent="0.25">
      <c r="A182" s="86"/>
      <c r="B182" s="328">
        <v>4102002</v>
      </c>
      <c r="C182" s="11" t="s">
        <v>382</v>
      </c>
      <c r="D182" s="306" t="s">
        <v>97</v>
      </c>
      <c r="E182" s="210"/>
      <c r="F182" s="17" t="s">
        <v>256</v>
      </c>
      <c r="G182" s="17"/>
      <c r="H182" s="86" t="s">
        <v>302</v>
      </c>
      <c r="I182" s="62">
        <v>2016</v>
      </c>
      <c r="J182" s="62" t="s">
        <v>413</v>
      </c>
      <c r="K182" s="62">
        <v>2016</v>
      </c>
      <c r="L182" s="120" t="s">
        <v>408</v>
      </c>
      <c r="M182" s="120"/>
      <c r="N182" s="143"/>
      <c r="O182" s="61"/>
      <c r="P182" s="3"/>
      <c r="Q182" s="11"/>
      <c r="R182" s="11"/>
      <c r="S182" s="11"/>
      <c r="T182"/>
      <c r="U182"/>
      <c r="V182"/>
      <c r="W182"/>
      <c r="X182"/>
      <c r="Y182"/>
    </row>
    <row r="183" spans="1:25" s="44" customFormat="1" ht="15" customHeight="1" x14ac:dyDescent="0.25">
      <c r="A183" s="86"/>
      <c r="B183" s="328"/>
      <c r="C183" s="11" t="s">
        <v>504</v>
      </c>
      <c r="D183" s="306" t="s">
        <v>97</v>
      </c>
      <c r="E183" s="210"/>
      <c r="F183" s="17" t="s">
        <v>256</v>
      </c>
      <c r="G183" s="17" t="s">
        <v>503</v>
      </c>
      <c r="H183" s="86" t="s">
        <v>505</v>
      </c>
      <c r="I183" s="62">
        <v>2016</v>
      </c>
      <c r="J183" s="62"/>
      <c r="K183" s="62"/>
      <c r="L183" s="231" t="s">
        <v>408</v>
      </c>
      <c r="M183" s="120">
        <v>0.7</v>
      </c>
      <c r="N183" s="143"/>
      <c r="O183" s="61"/>
      <c r="P183" s="3"/>
      <c r="Q183" s="11"/>
      <c r="R183" s="11"/>
      <c r="S183" s="11"/>
      <c r="T183" s="271"/>
      <c r="U183" s="271"/>
      <c r="V183" s="271"/>
      <c r="W183" s="271"/>
      <c r="X183" s="271"/>
      <c r="Y183" s="271"/>
    </row>
    <row r="184" spans="1:25" s="44" customFormat="1" ht="15" customHeight="1" x14ac:dyDescent="0.25">
      <c r="A184" s="86"/>
      <c r="B184" s="328">
        <v>4102003</v>
      </c>
      <c r="C184" s="11" t="s">
        <v>383</v>
      </c>
      <c r="D184" s="306" t="s">
        <v>97</v>
      </c>
      <c r="E184" s="210"/>
      <c r="F184" s="17" t="s">
        <v>256</v>
      </c>
      <c r="G184" s="17" t="s">
        <v>503</v>
      </c>
      <c r="H184" s="86" t="s">
        <v>154</v>
      </c>
      <c r="I184" s="62">
        <v>2016</v>
      </c>
      <c r="J184" s="62" t="s">
        <v>413</v>
      </c>
      <c r="K184" s="62">
        <v>2016</v>
      </c>
      <c r="L184" s="231" t="s">
        <v>408</v>
      </c>
      <c r="M184" s="120">
        <v>1.6</v>
      </c>
      <c r="N184" s="143"/>
      <c r="O184" s="61"/>
      <c r="P184" s="3"/>
      <c r="Q184" s="11"/>
      <c r="R184" s="11"/>
      <c r="S184" s="11"/>
      <c r="T184"/>
      <c r="U184"/>
      <c r="V184"/>
      <c r="W184"/>
      <c r="X184"/>
      <c r="Y184"/>
    </row>
    <row r="185" spans="1:25" s="44" customFormat="1" ht="15" customHeight="1" x14ac:dyDescent="0.25">
      <c r="A185" s="86"/>
      <c r="B185" s="328">
        <v>4102004</v>
      </c>
      <c r="C185" s="11" t="s">
        <v>384</v>
      </c>
      <c r="D185" s="306" t="s">
        <v>97</v>
      </c>
      <c r="E185" s="210"/>
      <c r="F185" s="17" t="s">
        <v>256</v>
      </c>
      <c r="G185" s="17" t="s">
        <v>503</v>
      </c>
      <c r="H185" s="86" t="s">
        <v>154</v>
      </c>
      <c r="I185" s="62">
        <v>2016</v>
      </c>
      <c r="J185" s="62" t="s">
        <v>413</v>
      </c>
      <c r="K185" s="62">
        <v>2016</v>
      </c>
      <c r="L185" s="120" t="s">
        <v>408</v>
      </c>
      <c r="M185" s="120">
        <v>0.7</v>
      </c>
      <c r="N185" s="143"/>
      <c r="O185" s="61"/>
      <c r="P185" s="3"/>
      <c r="Q185" s="11"/>
      <c r="R185" s="11"/>
      <c r="S185" s="11"/>
      <c r="T185"/>
      <c r="U185"/>
      <c r="V185"/>
      <c r="W185"/>
      <c r="X185"/>
      <c r="Y185"/>
    </row>
    <row r="186" spans="1:25" s="44" customFormat="1" ht="15" customHeight="1" x14ac:dyDescent="0.25">
      <c r="A186" s="86">
        <f>B186</f>
        <v>4102100</v>
      </c>
      <c r="B186" s="262">
        <v>4102100</v>
      </c>
      <c r="C186" s="262" t="s">
        <v>141</v>
      </c>
      <c r="D186" s="306" t="s">
        <v>97</v>
      </c>
      <c r="E186" s="210" t="s">
        <v>406</v>
      </c>
      <c r="F186" s="17" t="s">
        <v>110</v>
      </c>
      <c r="G186" s="17"/>
      <c r="H186" s="86"/>
      <c r="I186" s="81">
        <v>2016</v>
      </c>
      <c r="J186" s="66"/>
      <c r="K186" s="66">
        <v>2017</v>
      </c>
      <c r="L186" s="120"/>
      <c r="M186" s="120">
        <v>4</v>
      </c>
      <c r="N186" s="143" t="s">
        <v>177</v>
      </c>
      <c r="O186" s="61"/>
      <c r="P186" s="3"/>
      <c r="Q186" s="11"/>
      <c r="R186" s="11"/>
      <c r="S186" s="11"/>
      <c r="T186"/>
      <c r="U186"/>
      <c r="V186"/>
      <c r="W186"/>
      <c r="X186"/>
      <c r="Y186"/>
    </row>
    <row r="187" spans="1:25" s="44" customFormat="1" ht="15" customHeight="1" x14ac:dyDescent="0.25">
      <c r="A187" s="86"/>
      <c r="B187" s="11">
        <v>4102101</v>
      </c>
      <c r="C187" s="11" t="s">
        <v>385</v>
      </c>
      <c r="D187" s="306" t="s">
        <v>97</v>
      </c>
      <c r="E187" s="210"/>
      <c r="F187" s="17" t="s">
        <v>256</v>
      </c>
      <c r="G187" s="17"/>
      <c r="H187" s="86" t="s">
        <v>154</v>
      </c>
      <c r="I187" s="81">
        <v>2016</v>
      </c>
      <c r="J187" s="66" t="s">
        <v>413</v>
      </c>
      <c r="K187" s="81">
        <v>2016</v>
      </c>
      <c r="L187" s="120" t="s">
        <v>408</v>
      </c>
      <c r="M187" s="120">
        <v>0.6</v>
      </c>
      <c r="N187" s="143"/>
      <c r="O187" s="61"/>
      <c r="P187" s="3"/>
      <c r="Q187" s="11" t="s">
        <v>347</v>
      </c>
      <c r="R187" s="11"/>
      <c r="S187" s="11"/>
      <c r="T187"/>
      <c r="U187"/>
      <c r="V187"/>
      <c r="W187"/>
      <c r="X187"/>
      <c r="Y187"/>
    </row>
    <row r="188" spans="1:25" s="44" customFormat="1" ht="15" customHeight="1" x14ac:dyDescent="0.25">
      <c r="A188" s="86"/>
      <c r="B188" s="11">
        <v>4102102</v>
      </c>
      <c r="C188" s="11" t="s">
        <v>386</v>
      </c>
      <c r="D188" s="306" t="s">
        <v>97</v>
      </c>
      <c r="E188" s="210"/>
      <c r="F188" s="17" t="s">
        <v>256</v>
      </c>
      <c r="G188" s="17"/>
      <c r="H188" s="86" t="s">
        <v>154</v>
      </c>
      <c r="I188" s="81">
        <v>2016</v>
      </c>
      <c r="J188" s="66"/>
      <c r="K188" s="81">
        <v>2016</v>
      </c>
      <c r="L188" s="120" t="s">
        <v>408</v>
      </c>
      <c r="M188" s="120">
        <v>0.6</v>
      </c>
      <c r="N188" s="143"/>
      <c r="O188" s="61"/>
      <c r="P188" s="3"/>
      <c r="Q188" s="11" t="s">
        <v>347</v>
      </c>
      <c r="R188" s="11"/>
      <c r="S188" s="11"/>
      <c r="T188"/>
      <c r="U188"/>
      <c r="V188"/>
      <c r="W188"/>
      <c r="X188"/>
      <c r="Y188"/>
    </row>
    <row r="189" spans="1:25" s="44" customFormat="1" ht="15" customHeight="1" x14ac:dyDescent="0.25">
      <c r="A189" s="86"/>
      <c r="B189" s="11">
        <v>4102103</v>
      </c>
      <c r="C189" s="11" t="s">
        <v>387</v>
      </c>
      <c r="D189" s="306" t="s">
        <v>97</v>
      </c>
      <c r="E189" s="210"/>
      <c r="F189" s="17" t="s">
        <v>256</v>
      </c>
      <c r="G189" s="17"/>
      <c r="H189" s="86" t="s">
        <v>154</v>
      </c>
      <c r="I189" s="81">
        <v>2016</v>
      </c>
      <c r="J189" s="66"/>
      <c r="K189" s="81">
        <v>2016</v>
      </c>
      <c r="L189" s="120" t="s">
        <v>413</v>
      </c>
      <c r="M189" s="120">
        <v>1</v>
      </c>
      <c r="N189" s="143"/>
      <c r="O189" s="61"/>
      <c r="P189" s="3"/>
      <c r="Q189" s="11"/>
      <c r="R189" s="11"/>
      <c r="S189" s="11"/>
      <c r="T189"/>
      <c r="U189"/>
      <c r="V189"/>
      <c r="W189"/>
      <c r="X189"/>
      <c r="Y189"/>
    </row>
    <row r="190" spans="1:25" s="44" customFormat="1" ht="15" customHeight="1" x14ac:dyDescent="0.25">
      <c r="A190" s="86"/>
      <c r="B190" s="11">
        <v>4102104</v>
      </c>
      <c r="C190" s="11" t="s">
        <v>388</v>
      </c>
      <c r="D190" s="306" t="s">
        <v>97</v>
      </c>
      <c r="E190" s="210"/>
      <c r="F190" s="17" t="s">
        <v>256</v>
      </c>
      <c r="G190" s="17"/>
      <c r="H190" s="86" t="s">
        <v>189</v>
      </c>
      <c r="I190" s="81">
        <v>2016</v>
      </c>
      <c r="J190" s="66"/>
      <c r="K190" s="81">
        <v>2016</v>
      </c>
      <c r="L190" s="120" t="s">
        <v>408</v>
      </c>
      <c r="M190" s="120">
        <v>0.6</v>
      </c>
      <c r="N190" s="143"/>
      <c r="O190" s="61"/>
      <c r="P190" s="3"/>
      <c r="Q190" s="11"/>
      <c r="R190" s="11"/>
      <c r="S190" s="11"/>
      <c r="T190"/>
      <c r="U190"/>
      <c r="V190"/>
      <c r="W190"/>
      <c r="X190"/>
      <c r="Y190"/>
    </row>
    <row r="191" spans="1:25" s="44" customFormat="1" ht="15" customHeight="1" x14ac:dyDescent="0.25">
      <c r="A191" s="86">
        <f>B191</f>
        <v>41022</v>
      </c>
      <c r="B191" s="277">
        <v>41022</v>
      </c>
      <c r="C191" s="278" t="s">
        <v>142</v>
      </c>
      <c r="D191" s="306" t="s">
        <v>97</v>
      </c>
      <c r="E191" s="210"/>
      <c r="F191" s="17" t="s">
        <v>110</v>
      </c>
      <c r="G191" s="17"/>
      <c r="H191" s="86"/>
      <c r="I191" s="62">
        <v>2018</v>
      </c>
      <c r="J191" s="62"/>
      <c r="K191" s="62">
        <v>2018</v>
      </c>
      <c r="L191" s="120"/>
      <c r="M191" s="120">
        <v>2.5</v>
      </c>
      <c r="N191" s="143" t="s">
        <v>177</v>
      </c>
      <c r="O191" s="61"/>
      <c r="P191" s="3"/>
      <c r="Q191" s="11"/>
      <c r="R191" s="11"/>
      <c r="S191" s="11"/>
      <c r="T191"/>
      <c r="U191"/>
      <c r="V191"/>
      <c r="W191"/>
      <c r="X191"/>
      <c r="Y191"/>
    </row>
    <row r="192" spans="1:25" s="44" customFormat="1" ht="15" customHeight="1" x14ac:dyDescent="0.25">
      <c r="A192" s="86"/>
      <c r="B192" s="17">
        <v>4102201</v>
      </c>
      <c r="C192" s="17" t="s">
        <v>585</v>
      </c>
      <c r="D192" s="306" t="s">
        <v>97</v>
      </c>
      <c r="E192" s="210"/>
      <c r="F192" s="17"/>
      <c r="G192" s="17"/>
      <c r="H192" s="86"/>
      <c r="I192" s="62"/>
      <c r="J192" s="62"/>
      <c r="K192" s="62"/>
      <c r="L192" s="120"/>
      <c r="M192" s="120"/>
      <c r="N192" s="143"/>
      <c r="O192" s="61"/>
      <c r="P192" s="3"/>
      <c r="Q192" s="11"/>
      <c r="R192" s="11"/>
      <c r="S192" s="11"/>
      <c r="T192" s="271"/>
      <c r="U192" s="271"/>
      <c r="V192" s="271"/>
      <c r="W192" s="271"/>
      <c r="X192" s="271"/>
      <c r="Y192" s="271"/>
    </row>
    <row r="193" spans="1:25" s="44" customFormat="1" ht="15" customHeight="1" x14ac:dyDescent="0.25">
      <c r="A193" s="86"/>
      <c r="B193" s="17">
        <v>4102202</v>
      </c>
      <c r="C193" s="17" t="s">
        <v>586</v>
      </c>
      <c r="D193" s="306" t="s">
        <v>97</v>
      </c>
      <c r="E193" s="210"/>
      <c r="F193" s="17"/>
      <c r="G193" s="17"/>
      <c r="H193" s="86"/>
      <c r="I193" s="62"/>
      <c r="J193" s="62"/>
      <c r="K193" s="62"/>
      <c r="L193" s="120"/>
      <c r="M193" s="120"/>
      <c r="N193" s="143"/>
      <c r="O193" s="61"/>
      <c r="P193" s="3"/>
      <c r="Q193" s="11"/>
      <c r="R193" s="11"/>
      <c r="S193" s="11"/>
      <c r="T193" s="271"/>
      <c r="U193" s="271"/>
      <c r="V193" s="271"/>
      <c r="W193" s="271"/>
      <c r="X193" s="271"/>
      <c r="Y193" s="271"/>
    </row>
    <row r="194" spans="1:25" s="44" customFormat="1" ht="15" customHeight="1" x14ac:dyDescent="0.25">
      <c r="A194" s="86"/>
      <c r="B194" s="17">
        <v>4102203</v>
      </c>
      <c r="C194" s="17" t="s">
        <v>587</v>
      </c>
      <c r="D194" s="306" t="s">
        <v>97</v>
      </c>
      <c r="E194" s="210"/>
      <c r="F194" s="17"/>
      <c r="G194" s="17"/>
      <c r="H194" s="86"/>
      <c r="I194" s="62"/>
      <c r="J194" s="62"/>
      <c r="K194" s="62"/>
      <c r="L194" s="120"/>
      <c r="M194" s="120"/>
      <c r="N194" s="143"/>
      <c r="O194" s="61"/>
      <c r="P194" s="3"/>
      <c r="Q194" s="11"/>
      <c r="R194" s="11"/>
      <c r="S194" s="11"/>
      <c r="T194" s="271"/>
      <c r="U194" s="271"/>
      <c r="V194" s="271"/>
      <c r="W194" s="271"/>
      <c r="X194" s="271"/>
      <c r="Y194" s="271"/>
    </row>
    <row r="195" spans="1:25" s="44" customFormat="1" ht="15" customHeight="1" x14ac:dyDescent="0.25">
      <c r="A195" s="86"/>
      <c r="B195" s="17">
        <v>4102204</v>
      </c>
      <c r="C195" s="17" t="s">
        <v>588</v>
      </c>
      <c r="D195" s="306" t="s">
        <v>97</v>
      </c>
      <c r="E195" s="210"/>
      <c r="F195" s="17"/>
      <c r="G195" s="17"/>
      <c r="H195" s="86"/>
      <c r="I195" s="62"/>
      <c r="J195" s="62"/>
      <c r="K195" s="62"/>
      <c r="L195" s="120"/>
      <c r="M195" s="120"/>
      <c r="N195" s="143"/>
      <c r="O195" s="61"/>
      <c r="P195" s="3"/>
      <c r="Q195" s="11"/>
      <c r="R195" s="11"/>
      <c r="S195" s="11"/>
      <c r="T195" s="271"/>
      <c r="U195" s="271"/>
      <c r="V195" s="271"/>
      <c r="W195" s="271"/>
      <c r="X195" s="271"/>
      <c r="Y195" s="271"/>
    </row>
    <row r="196" spans="1:25" s="44" customFormat="1" ht="15" customHeight="1" x14ac:dyDescent="0.25">
      <c r="A196" s="86"/>
      <c r="B196" s="17">
        <v>4102205</v>
      </c>
      <c r="C196" s="17" t="s">
        <v>589</v>
      </c>
      <c r="D196" s="306" t="s">
        <v>97</v>
      </c>
      <c r="E196" s="210"/>
      <c r="F196" s="17"/>
      <c r="G196" s="17"/>
      <c r="H196" s="86"/>
      <c r="I196" s="62"/>
      <c r="J196" s="62"/>
      <c r="K196" s="62"/>
      <c r="L196" s="120"/>
      <c r="M196" s="120"/>
      <c r="N196" s="143"/>
      <c r="O196" s="61"/>
      <c r="P196" s="3"/>
      <c r="Q196" s="11"/>
      <c r="R196" s="11"/>
      <c r="S196" s="11"/>
      <c r="T196" s="271"/>
      <c r="U196" s="271"/>
      <c r="V196" s="271"/>
      <c r="W196" s="271"/>
      <c r="X196" s="271"/>
      <c r="Y196" s="271"/>
    </row>
    <row r="197" spans="1:25" s="44" customFormat="1" ht="15" customHeight="1" x14ac:dyDescent="0.25">
      <c r="A197" s="114">
        <f>B197</f>
        <v>41023</v>
      </c>
      <c r="B197" s="295">
        <v>41023</v>
      </c>
      <c r="C197" s="278" t="s">
        <v>232</v>
      </c>
      <c r="D197" s="306" t="s">
        <v>97</v>
      </c>
      <c r="E197" s="210" t="s">
        <v>404</v>
      </c>
      <c r="F197" s="17" t="s">
        <v>38</v>
      </c>
      <c r="G197" s="17"/>
      <c r="H197" s="86"/>
      <c r="I197" s="62"/>
      <c r="J197" s="62"/>
      <c r="K197" s="62"/>
      <c r="L197" s="120"/>
      <c r="M197" s="120" t="s">
        <v>233</v>
      </c>
      <c r="N197" s="143" t="s">
        <v>111</v>
      </c>
      <c r="O197" s="61"/>
      <c r="P197" s="3"/>
      <c r="Q197" s="11" t="s">
        <v>396</v>
      </c>
      <c r="R197" s="11"/>
      <c r="S197" s="11"/>
      <c r="T197"/>
      <c r="U197"/>
      <c r="V197"/>
      <c r="W197"/>
      <c r="X197"/>
      <c r="Y197"/>
    </row>
    <row r="198" spans="1:25" s="44" customFormat="1" ht="15" customHeight="1" x14ac:dyDescent="0.25">
      <c r="A198" s="86"/>
      <c r="B198" s="11">
        <v>4102301</v>
      </c>
      <c r="C198" s="11" t="s">
        <v>389</v>
      </c>
      <c r="D198" s="306" t="s">
        <v>97</v>
      </c>
      <c r="E198" s="210"/>
      <c r="F198" s="17" t="s">
        <v>256</v>
      </c>
      <c r="G198" s="17"/>
      <c r="H198" s="17" t="s">
        <v>159</v>
      </c>
      <c r="I198" s="62">
        <v>2016</v>
      </c>
      <c r="J198" s="62"/>
      <c r="K198" s="62">
        <v>2016</v>
      </c>
      <c r="L198" s="276">
        <v>42675</v>
      </c>
      <c r="M198" s="120">
        <v>0.3</v>
      </c>
      <c r="N198" s="143"/>
      <c r="O198" s="61"/>
      <c r="P198" s="3"/>
      <c r="Q198" s="11"/>
      <c r="R198" s="11"/>
      <c r="S198" s="11"/>
      <c r="T198"/>
      <c r="U198"/>
      <c r="V198"/>
      <c r="W198"/>
      <c r="X198"/>
      <c r="Y198"/>
    </row>
    <row r="199" spans="1:25" s="44" customFormat="1" ht="15" customHeight="1" x14ac:dyDescent="0.25">
      <c r="A199" s="86"/>
      <c r="B199" s="11">
        <v>4102302</v>
      </c>
      <c r="C199" s="11" t="s">
        <v>390</v>
      </c>
      <c r="D199" s="306" t="s">
        <v>97</v>
      </c>
      <c r="E199" s="210"/>
      <c r="F199" s="17" t="s">
        <v>256</v>
      </c>
      <c r="G199" s="17"/>
      <c r="H199" s="17" t="s">
        <v>159</v>
      </c>
      <c r="I199" s="62">
        <v>2016</v>
      </c>
      <c r="J199" s="62"/>
      <c r="K199" s="62">
        <v>2016</v>
      </c>
      <c r="L199" s="276">
        <v>42675</v>
      </c>
      <c r="M199" s="120">
        <v>0.3</v>
      </c>
      <c r="N199" s="143"/>
      <c r="O199" s="61"/>
      <c r="P199" s="3"/>
      <c r="Q199" s="11"/>
      <c r="R199" s="11"/>
      <c r="S199" s="11"/>
      <c r="T199"/>
      <c r="U199"/>
      <c r="V199"/>
      <c r="W199"/>
      <c r="X199"/>
      <c r="Y199"/>
    </row>
    <row r="200" spans="1:25" s="44" customFormat="1" ht="15" customHeight="1" x14ac:dyDescent="0.25">
      <c r="A200" s="86"/>
      <c r="B200" s="11">
        <v>4102303</v>
      </c>
      <c r="C200" s="11" t="s">
        <v>391</v>
      </c>
      <c r="D200" s="306" t="s">
        <v>97</v>
      </c>
      <c r="E200" s="210"/>
      <c r="F200" s="17" t="s">
        <v>256</v>
      </c>
      <c r="G200" s="17"/>
      <c r="H200" s="17" t="s">
        <v>159</v>
      </c>
      <c r="I200" s="62">
        <v>2016</v>
      </c>
      <c r="J200" s="62"/>
      <c r="K200" s="62">
        <v>2016</v>
      </c>
      <c r="L200" s="276">
        <v>42675</v>
      </c>
      <c r="M200" s="120">
        <v>0.3</v>
      </c>
      <c r="N200" s="143"/>
      <c r="O200" s="61"/>
      <c r="P200" s="3"/>
      <c r="Q200" s="11"/>
      <c r="R200" s="11"/>
      <c r="S200" s="11"/>
      <c r="T200"/>
      <c r="U200"/>
      <c r="V200"/>
      <c r="W200"/>
      <c r="X200"/>
      <c r="Y200"/>
    </row>
    <row r="201" spans="1:25" s="44" customFormat="1" ht="15" customHeight="1" x14ac:dyDescent="0.25">
      <c r="A201" s="86"/>
      <c r="B201" s="11">
        <v>4102304</v>
      </c>
      <c r="C201" s="11" t="s">
        <v>392</v>
      </c>
      <c r="D201" s="306" t="s">
        <v>97</v>
      </c>
      <c r="E201" s="210"/>
      <c r="F201" s="17" t="s">
        <v>256</v>
      </c>
      <c r="G201" s="17"/>
      <c r="H201" s="17" t="s">
        <v>159</v>
      </c>
      <c r="I201" s="62">
        <v>2016</v>
      </c>
      <c r="J201" s="62"/>
      <c r="K201" s="62">
        <v>2016</v>
      </c>
      <c r="L201" s="276">
        <v>42675</v>
      </c>
      <c r="M201" s="120">
        <v>0.3</v>
      </c>
      <c r="N201" s="143"/>
      <c r="O201" s="61"/>
      <c r="P201" s="3"/>
      <c r="Q201" s="11"/>
      <c r="R201" s="11"/>
      <c r="S201" s="11"/>
      <c r="T201"/>
      <c r="U201"/>
      <c r="V201"/>
      <c r="W201"/>
      <c r="X201"/>
      <c r="Y201"/>
    </row>
    <row r="202" spans="1:25" s="44" customFormat="1" ht="15" customHeight="1" x14ac:dyDescent="0.25">
      <c r="A202" s="86"/>
      <c r="B202" s="11">
        <v>4102305</v>
      </c>
      <c r="C202" s="11" t="s">
        <v>405</v>
      </c>
      <c r="D202" s="306" t="s">
        <v>97</v>
      </c>
      <c r="E202" s="210"/>
      <c r="F202" s="17" t="s">
        <v>256</v>
      </c>
      <c r="G202" s="17"/>
      <c r="H202" s="17" t="s">
        <v>159</v>
      </c>
      <c r="I202" s="62">
        <v>2015</v>
      </c>
      <c r="J202" s="62"/>
      <c r="K202" s="62">
        <v>2015</v>
      </c>
      <c r="L202" s="276">
        <v>42675</v>
      </c>
      <c r="M202" s="120">
        <v>0.3</v>
      </c>
      <c r="N202" s="143"/>
      <c r="O202" s="34"/>
      <c r="P202" s="3"/>
      <c r="Q202" s="11"/>
      <c r="R202" s="11"/>
      <c r="S202" s="11"/>
      <c r="T202" s="271"/>
      <c r="U202" s="271"/>
      <c r="V202" s="271"/>
      <c r="W202" s="271"/>
      <c r="X202" s="271"/>
      <c r="Y202" s="271"/>
    </row>
    <row r="203" spans="1:25" s="44" customFormat="1" ht="15" customHeight="1" x14ac:dyDescent="0.25">
      <c r="A203" s="86">
        <f>B203</f>
        <v>4102500</v>
      </c>
      <c r="B203" s="277">
        <v>4102500</v>
      </c>
      <c r="C203" s="278" t="s">
        <v>235</v>
      </c>
      <c r="D203" s="306" t="s">
        <v>97</v>
      </c>
      <c r="E203" s="210" t="s">
        <v>406</v>
      </c>
      <c r="F203" s="17" t="s">
        <v>38</v>
      </c>
      <c r="G203" s="17"/>
      <c r="H203" s="86" t="s">
        <v>182</v>
      </c>
      <c r="I203" s="62"/>
      <c r="J203" s="62"/>
      <c r="K203" s="62"/>
      <c r="L203" s="120">
        <v>2016</v>
      </c>
      <c r="M203" s="120" t="s">
        <v>234</v>
      </c>
      <c r="N203" s="143" t="s">
        <v>111</v>
      </c>
      <c r="O203" s="61"/>
      <c r="P203" s="3"/>
      <c r="Q203" s="11"/>
      <c r="R203" s="11"/>
      <c r="S203" s="11"/>
      <c r="T203"/>
      <c r="U203"/>
      <c r="V203"/>
      <c r="W203"/>
      <c r="X203"/>
      <c r="Y203"/>
    </row>
    <row r="204" spans="1:25" s="44" customFormat="1" ht="30" customHeight="1" x14ac:dyDescent="0.25">
      <c r="A204" s="86">
        <f>B204</f>
        <v>4102600</v>
      </c>
      <c r="B204" s="277">
        <v>4102600</v>
      </c>
      <c r="C204" s="278" t="s">
        <v>222</v>
      </c>
      <c r="D204" s="306" t="s">
        <v>97</v>
      </c>
      <c r="E204" s="279" t="s">
        <v>414</v>
      </c>
      <c r="F204" s="17" t="s">
        <v>99</v>
      </c>
      <c r="G204" s="17" t="s">
        <v>512</v>
      </c>
      <c r="H204" s="86" t="s">
        <v>541</v>
      </c>
      <c r="I204" s="62">
        <v>2016</v>
      </c>
      <c r="J204" s="62"/>
      <c r="K204" s="62">
        <v>2016</v>
      </c>
      <c r="L204" s="120"/>
      <c r="M204" s="120">
        <v>4.2</v>
      </c>
      <c r="N204" s="143" t="s">
        <v>177</v>
      </c>
      <c r="O204" s="61"/>
      <c r="P204" s="3"/>
      <c r="Q204" s="11"/>
      <c r="R204" s="11"/>
      <c r="S204" s="11"/>
      <c r="T204"/>
      <c r="U204"/>
      <c r="V204"/>
      <c r="W204"/>
      <c r="X204"/>
      <c r="Y204"/>
    </row>
    <row r="205" spans="1:25" s="44" customFormat="1" ht="15" customHeight="1" x14ac:dyDescent="0.25">
      <c r="A205" s="86"/>
      <c r="B205" s="93">
        <v>4102700</v>
      </c>
      <c r="C205" s="271" t="s">
        <v>418</v>
      </c>
      <c r="D205" s="307" t="s">
        <v>149</v>
      </c>
      <c r="E205" s="210"/>
      <c r="F205" s="17" t="s">
        <v>590</v>
      </c>
      <c r="G205" s="17"/>
      <c r="H205" s="86" t="s">
        <v>154</v>
      </c>
      <c r="I205" s="62"/>
      <c r="J205" s="276">
        <v>42430</v>
      </c>
      <c r="K205" s="62"/>
      <c r="L205" s="120" t="s">
        <v>408</v>
      </c>
      <c r="M205" s="231">
        <v>1</v>
      </c>
      <c r="N205" s="143" t="s">
        <v>177</v>
      </c>
      <c r="O205" s="61"/>
      <c r="P205" s="3"/>
      <c r="Q205" s="11"/>
      <c r="R205" s="11"/>
      <c r="S205" s="11"/>
      <c r="T205" s="270"/>
      <c r="U205" s="270"/>
      <c r="V205" s="270"/>
      <c r="W205" s="270"/>
      <c r="X205" s="270"/>
      <c r="Y205" s="270"/>
    </row>
    <row r="206" spans="1:25" ht="15" customHeight="1" x14ac:dyDescent="0.25">
      <c r="A206" s="49"/>
      <c r="B206" s="68" t="s">
        <v>426</v>
      </c>
      <c r="C206" s="11" t="s">
        <v>88</v>
      </c>
      <c r="D206" s="307" t="s">
        <v>149</v>
      </c>
      <c r="E206" s="17"/>
      <c r="F206" s="17" t="s">
        <v>110</v>
      </c>
      <c r="G206" s="17"/>
      <c r="H206" s="51" t="s">
        <v>109</v>
      </c>
      <c r="I206" s="12"/>
      <c r="J206" s="12"/>
      <c r="K206" s="12">
        <v>2015</v>
      </c>
      <c r="L206" s="139" t="s">
        <v>408</v>
      </c>
      <c r="M206" s="204">
        <v>7.7</v>
      </c>
      <c r="N206" s="143" t="s">
        <v>177</v>
      </c>
      <c r="O206" s="59"/>
      <c r="P206" s="60"/>
      <c r="Q206" s="11"/>
      <c r="R206" s="51"/>
      <c r="S206" s="51"/>
      <c r="T206" s="44"/>
      <c r="U206" s="44"/>
      <c r="V206" s="44"/>
      <c r="W206" s="44"/>
      <c r="X206" s="44"/>
      <c r="Y206" s="44"/>
    </row>
    <row r="207" spans="1:25" ht="15" customHeight="1" x14ac:dyDescent="0.25">
      <c r="A207" s="50"/>
      <c r="B207" s="68" t="s">
        <v>425</v>
      </c>
      <c r="C207" s="11" t="s">
        <v>95</v>
      </c>
      <c r="D207" s="307" t="s">
        <v>149</v>
      </c>
      <c r="E207" s="17"/>
      <c r="F207" s="17" t="s">
        <v>110</v>
      </c>
      <c r="G207" s="17"/>
      <c r="H207" s="51" t="s">
        <v>109</v>
      </c>
      <c r="I207" s="12"/>
      <c r="J207" s="12"/>
      <c r="K207" s="12">
        <v>2013</v>
      </c>
      <c r="L207" s="139" t="s">
        <v>408</v>
      </c>
      <c r="M207" s="204">
        <v>6</v>
      </c>
      <c r="N207" s="143" t="s">
        <v>177</v>
      </c>
      <c r="O207" s="5"/>
      <c r="P207" s="3"/>
      <c r="Q207" s="51"/>
      <c r="R207" s="11"/>
      <c r="S207" s="11"/>
    </row>
    <row r="208" spans="1:25" ht="15" customHeight="1" x14ac:dyDescent="0.25">
      <c r="A208" s="49"/>
      <c r="B208" s="68" t="s">
        <v>424</v>
      </c>
      <c r="C208" s="11" t="s">
        <v>89</v>
      </c>
      <c r="D208" s="307" t="s">
        <v>149</v>
      </c>
      <c r="E208" s="17"/>
      <c r="F208" s="17" t="s">
        <v>110</v>
      </c>
      <c r="G208" s="17"/>
      <c r="H208" s="51" t="s">
        <v>188</v>
      </c>
      <c r="I208" s="12"/>
      <c r="J208" s="12"/>
      <c r="K208" s="12">
        <v>2015</v>
      </c>
      <c r="L208" s="138" t="s">
        <v>574</v>
      </c>
      <c r="M208" s="204">
        <v>12.438000000000001</v>
      </c>
      <c r="N208" s="143" t="s">
        <v>177</v>
      </c>
      <c r="O208" s="59"/>
      <c r="P208" s="60"/>
      <c r="Q208" s="141" t="s">
        <v>181</v>
      </c>
      <c r="R208" s="51"/>
      <c r="S208" s="51"/>
      <c r="T208" s="44"/>
      <c r="U208" s="44"/>
      <c r="V208" s="44"/>
      <c r="W208" s="44"/>
      <c r="X208" s="44"/>
      <c r="Y208" s="44"/>
    </row>
    <row r="209" spans="1:25" ht="15" customHeight="1" x14ac:dyDescent="0.25">
      <c r="A209" s="49"/>
      <c r="B209" s="68" t="s">
        <v>423</v>
      </c>
      <c r="C209" s="11" t="s">
        <v>90</v>
      </c>
      <c r="D209" s="307" t="s">
        <v>149</v>
      </c>
      <c r="E209" s="17"/>
      <c r="F209" s="17" t="s">
        <v>110</v>
      </c>
      <c r="G209" s="17"/>
      <c r="H209" s="51" t="s">
        <v>188</v>
      </c>
      <c r="I209" s="12"/>
      <c r="J209" s="12"/>
      <c r="K209" s="12">
        <v>2015</v>
      </c>
      <c r="L209" s="138" t="s">
        <v>574</v>
      </c>
      <c r="M209" s="204">
        <v>3</v>
      </c>
      <c r="N209" s="143" t="s">
        <v>177</v>
      </c>
      <c r="O209" s="59"/>
      <c r="P209" s="60"/>
      <c r="Q209" s="141" t="s">
        <v>181</v>
      </c>
      <c r="R209" s="51"/>
      <c r="S209" s="51"/>
      <c r="T209" s="44"/>
      <c r="U209" s="44"/>
      <c r="V209" s="44"/>
      <c r="W209" s="44"/>
      <c r="X209" s="44"/>
      <c r="Y209" s="44"/>
    </row>
    <row r="210" spans="1:25" ht="15" customHeight="1" x14ac:dyDescent="0.25">
      <c r="A210" s="49"/>
      <c r="B210" s="68" t="s">
        <v>422</v>
      </c>
      <c r="C210" s="11" t="s">
        <v>91</v>
      </c>
      <c r="D210" s="307" t="s">
        <v>149</v>
      </c>
      <c r="E210" s="17"/>
      <c r="F210" s="17" t="s">
        <v>100</v>
      </c>
      <c r="G210" s="17" t="s">
        <v>508</v>
      </c>
      <c r="H210" s="51" t="s">
        <v>109</v>
      </c>
      <c r="I210" s="12"/>
      <c r="J210" s="16">
        <v>42522</v>
      </c>
      <c r="K210" s="81">
        <v>2016</v>
      </c>
      <c r="L210" s="206" t="s">
        <v>399</v>
      </c>
      <c r="M210" s="204">
        <v>30</v>
      </c>
      <c r="N210" s="143" t="s">
        <v>177</v>
      </c>
      <c r="O210" s="59"/>
      <c r="P210" s="60"/>
      <c r="Q210" s="141" t="s">
        <v>400</v>
      </c>
      <c r="R210" s="51"/>
      <c r="S210" s="51"/>
      <c r="T210" s="44"/>
      <c r="U210" s="44"/>
      <c r="V210" s="44"/>
      <c r="W210" s="44"/>
      <c r="X210" s="44"/>
      <c r="Y210" s="44"/>
    </row>
    <row r="211" spans="1:25" ht="14.25" customHeight="1" x14ac:dyDescent="0.25">
      <c r="A211" s="304"/>
      <c r="B211" s="68" t="s">
        <v>420</v>
      </c>
      <c r="C211" s="17" t="s">
        <v>98</v>
      </c>
      <c r="D211" s="305" t="s">
        <v>97</v>
      </c>
      <c r="E211" s="17" t="s">
        <v>404</v>
      </c>
      <c r="F211" s="17" t="s">
        <v>110</v>
      </c>
      <c r="G211" s="17"/>
      <c r="H211" s="11" t="s">
        <v>154</v>
      </c>
      <c r="I211" s="12"/>
      <c r="J211" s="12"/>
      <c r="K211" s="16">
        <v>41609</v>
      </c>
      <c r="L211" s="16">
        <v>42675</v>
      </c>
      <c r="M211" s="62">
        <v>10.25</v>
      </c>
      <c r="N211" s="143" t="s">
        <v>177</v>
      </c>
      <c r="O211" s="34"/>
      <c r="P211" s="3"/>
      <c r="Q211" s="17"/>
      <c r="R211" s="11"/>
      <c r="S211" s="11"/>
    </row>
    <row r="212" spans="1:25" x14ac:dyDescent="0.25">
      <c r="A212" s="123"/>
      <c r="B212" s="93">
        <v>2103900</v>
      </c>
      <c r="C212" s="11" t="s">
        <v>462</v>
      </c>
      <c r="D212" s="281" t="s">
        <v>21</v>
      </c>
      <c r="E212" s="17"/>
      <c r="F212" s="17" t="s">
        <v>427</v>
      </c>
      <c r="G212" s="17"/>
      <c r="H212" s="11" t="s">
        <v>154</v>
      </c>
      <c r="I212" s="12">
        <v>2015</v>
      </c>
      <c r="J212" s="12"/>
      <c r="K212" s="12">
        <v>2016</v>
      </c>
      <c r="L212" s="12"/>
      <c r="M212" s="12"/>
      <c r="N212" s="54"/>
      <c r="O212" s="61"/>
      <c r="P212" s="3"/>
      <c r="Q212" s="200"/>
      <c r="S212" s="11"/>
    </row>
    <row r="214" spans="1:25" x14ac:dyDescent="0.25">
      <c r="A214" s="340"/>
      <c r="B214" s="234"/>
      <c r="C214" s="230"/>
      <c r="D214" s="241"/>
    </row>
  </sheetData>
  <autoFilter ref="A1:Y212"/>
  <sortState ref="B118:M119">
    <sortCondition ref="K118:K119"/>
  </sortState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M35" sqref="M35"/>
    </sheetView>
  </sheetViews>
  <sheetFormatPr baseColWidth="10" defaultRowHeight="15" x14ac:dyDescent="0.25"/>
  <cols>
    <col min="1" max="1" width="17.28515625" style="271" hidden="1" customWidth="1"/>
    <col min="2" max="2" width="14.5703125" style="1" customWidth="1"/>
    <col min="3" max="3" width="59.5703125" style="271" customWidth="1"/>
    <col min="4" max="4" width="10.7109375" style="271" customWidth="1"/>
    <col min="5" max="5" width="16.85546875" style="271" customWidth="1"/>
    <col min="6" max="6" width="15.85546875" style="134" customWidth="1"/>
    <col min="7" max="7" width="15" style="271" customWidth="1"/>
    <col min="8" max="8" width="29" style="271" bestFit="1" customWidth="1"/>
    <col min="9" max="9" width="15.5703125" style="1" customWidth="1"/>
    <col min="10" max="10" width="11.5703125" style="1" customWidth="1"/>
    <col min="11" max="11" width="22.5703125" style="1" customWidth="1"/>
    <col min="12" max="12" width="18.42578125" style="52" customWidth="1"/>
    <col min="13" max="13" width="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style="271" customWidth="1"/>
    <col min="18" max="18" width="69.85546875" style="271" customWidth="1"/>
    <col min="19" max="19" width="60.140625" style="271" hidden="1" customWidth="1"/>
    <col min="20" max="20" width="36.7109375" style="271" customWidth="1"/>
    <col min="21" max="16384" width="11.42578125" style="271"/>
  </cols>
  <sheetData>
    <row r="1" spans="1:26" ht="21" x14ac:dyDescent="0.35">
      <c r="B1" s="18" t="s">
        <v>179</v>
      </c>
      <c r="C1" s="44"/>
      <c r="D1" s="44"/>
      <c r="E1" s="44"/>
      <c r="G1" s="44"/>
      <c r="H1" s="44"/>
      <c r="I1" s="70"/>
    </row>
    <row r="2" spans="1:26" ht="16.5" thickBot="1" x14ac:dyDescent="0.3">
      <c r="A2" s="69"/>
      <c r="B2" s="69"/>
      <c r="C2" s="76"/>
      <c r="D2" s="77"/>
      <c r="E2" s="33"/>
      <c r="F2" s="33"/>
      <c r="G2" s="33"/>
      <c r="H2" s="33"/>
      <c r="I2" s="91"/>
      <c r="P2" s="271"/>
      <c r="U2" s="1"/>
      <c r="V2" s="1"/>
      <c r="W2" s="52"/>
      <c r="X2" s="1"/>
      <c r="Y2" s="1"/>
      <c r="Z2" s="1"/>
    </row>
    <row r="3" spans="1:26" ht="30.75" thickBot="1" x14ac:dyDescent="0.3">
      <c r="A3" s="69"/>
      <c r="B3" s="19" t="s">
        <v>0</v>
      </c>
      <c r="C3" s="20" t="s">
        <v>1</v>
      </c>
      <c r="D3" s="20" t="s">
        <v>2</v>
      </c>
      <c r="E3" s="73" t="s">
        <v>163</v>
      </c>
      <c r="F3" s="212" t="s">
        <v>565</v>
      </c>
      <c r="G3" s="73" t="s">
        <v>151</v>
      </c>
      <c r="H3" s="90" t="s">
        <v>66</v>
      </c>
      <c r="I3" s="90" t="s">
        <v>158</v>
      </c>
      <c r="J3" s="90" t="s">
        <v>157</v>
      </c>
      <c r="K3" s="52"/>
      <c r="L3" s="1"/>
      <c r="O3" s="271"/>
      <c r="P3" s="271"/>
      <c r="T3" s="1"/>
      <c r="U3" s="1"/>
      <c r="V3" s="52"/>
      <c r="W3" s="1"/>
      <c r="X3" s="1"/>
      <c r="Y3" s="1"/>
    </row>
    <row r="4" spans="1:26" ht="15.75" thickBot="1" x14ac:dyDescent="0.3">
      <c r="A4" s="8" t="s">
        <v>175</v>
      </c>
      <c r="B4" s="72"/>
      <c r="C4" s="72"/>
      <c r="D4" s="115" t="s">
        <v>16</v>
      </c>
      <c r="E4" s="116"/>
      <c r="F4" s="213"/>
      <c r="G4" s="117" t="s">
        <v>67</v>
      </c>
      <c r="H4" s="118" t="s">
        <v>64</v>
      </c>
      <c r="I4" s="119"/>
      <c r="J4" s="119" t="s">
        <v>156</v>
      </c>
      <c r="K4" s="52"/>
      <c r="L4" s="1"/>
      <c r="O4" s="271"/>
      <c r="P4" s="271"/>
      <c r="T4" s="1"/>
      <c r="U4" s="1"/>
      <c r="V4" s="52"/>
      <c r="W4" s="1"/>
      <c r="X4" s="1"/>
      <c r="Y4" s="1"/>
    </row>
    <row r="5" spans="1:26" ht="15.75" x14ac:dyDescent="0.25">
      <c r="A5" s="69">
        <v>4503799</v>
      </c>
      <c r="B5" s="12" t="s">
        <v>566</v>
      </c>
      <c r="C5" s="11" t="s">
        <v>46</v>
      </c>
      <c r="D5" s="75" t="s">
        <v>112</v>
      </c>
      <c r="E5" s="21">
        <v>109700000</v>
      </c>
      <c r="F5" s="21">
        <v>97385000</v>
      </c>
      <c r="G5" s="275">
        <f t="shared" ref="G5:G22" si="0">E5-F5</f>
        <v>12315000</v>
      </c>
      <c r="H5" s="86" t="s">
        <v>174</v>
      </c>
      <c r="I5" s="111">
        <v>42236</v>
      </c>
      <c r="J5" s="111">
        <v>42675</v>
      </c>
      <c r="K5" s="133" t="s">
        <v>567</v>
      </c>
      <c r="L5" s="1"/>
      <c r="M5" s="268" t="s">
        <v>342</v>
      </c>
      <c r="N5" s="309">
        <v>28321000</v>
      </c>
      <c r="O5" s="271"/>
    </row>
    <row r="6" spans="1:26" x14ac:dyDescent="0.25">
      <c r="A6" s="69"/>
      <c r="B6" s="67">
        <v>4305901</v>
      </c>
      <c r="C6" s="79" t="s">
        <v>81</v>
      </c>
      <c r="D6" s="74" t="s">
        <v>287</v>
      </c>
      <c r="E6" s="100">
        <v>2850000</v>
      </c>
      <c r="F6" s="21">
        <v>2507000</v>
      </c>
      <c r="G6" s="275">
        <f t="shared" si="0"/>
        <v>343000</v>
      </c>
      <c r="H6" s="86" t="s">
        <v>148</v>
      </c>
      <c r="I6" s="371">
        <v>42248</v>
      </c>
      <c r="J6" s="16">
        <v>42705</v>
      </c>
      <c r="K6" s="52"/>
      <c r="L6" s="1"/>
      <c r="N6" s="309"/>
      <c r="O6" s="271"/>
    </row>
    <row r="7" spans="1:26" ht="15" customHeight="1" x14ac:dyDescent="0.25">
      <c r="A7" s="49"/>
      <c r="B7" s="63" t="s">
        <v>421</v>
      </c>
      <c r="C7" s="11" t="s">
        <v>96</v>
      </c>
      <c r="D7" s="42" t="s">
        <v>93</v>
      </c>
      <c r="E7" s="372">
        <v>2620000</v>
      </c>
      <c r="F7" s="372">
        <v>510000</v>
      </c>
      <c r="G7" s="373">
        <f>E7-F7</f>
        <v>2110000</v>
      </c>
      <c r="H7" s="374" t="s">
        <v>604</v>
      </c>
      <c r="I7" s="64">
        <v>42614</v>
      </c>
      <c r="J7" s="16">
        <v>42705</v>
      </c>
      <c r="K7" s="351"/>
      <c r="L7" s="352"/>
      <c r="M7" s="375"/>
      <c r="N7" s="376"/>
      <c r="O7" s="241"/>
      <c r="P7" s="241"/>
      <c r="Q7" s="260"/>
      <c r="R7" s="241"/>
      <c r="S7" s="56"/>
    </row>
    <row r="8" spans="1:26" x14ac:dyDescent="0.25">
      <c r="B8" s="12">
        <v>30001</v>
      </c>
      <c r="C8" s="11" t="s">
        <v>32</v>
      </c>
      <c r="D8" s="17" t="s">
        <v>203</v>
      </c>
      <c r="E8" s="372">
        <v>19000000</v>
      </c>
      <c r="F8" s="372">
        <v>14343000</v>
      </c>
      <c r="G8" s="373">
        <f t="shared" si="0"/>
        <v>4657000</v>
      </c>
      <c r="H8" s="374" t="s">
        <v>402</v>
      </c>
      <c r="I8" s="147">
        <v>42278</v>
      </c>
      <c r="J8" s="147">
        <v>42736</v>
      </c>
      <c r="K8" s="22" t="s">
        <v>343</v>
      </c>
      <c r="N8" s="309">
        <v>51238</v>
      </c>
    </row>
    <row r="9" spans="1:26" x14ac:dyDescent="0.25">
      <c r="B9" s="12">
        <v>35011</v>
      </c>
      <c r="C9" s="78" t="s">
        <v>50</v>
      </c>
      <c r="D9" s="17" t="s">
        <v>112</v>
      </c>
      <c r="E9" s="21">
        <v>1900000</v>
      </c>
      <c r="F9" s="21">
        <v>1374000</v>
      </c>
      <c r="G9" s="275">
        <f t="shared" si="0"/>
        <v>526000</v>
      </c>
      <c r="H9" s="200" t="s">
        <v>148</v>
      </c>
      <c r="I9" s="16">
        <v>42278</v>
      </c>
      <c r="J9" s="16">
        <v>42736</v>
      </c>
      <c r="K9" s="22"/>
      <c r="N9" s="309"/>
    </row>
    <row r="10" spans="1:26" x14ac:dyDescent="0.25">
      <c r="A10" s="37"/>
      <c r="B10" s="12">
        <v>30003</v>
      </c>
      <c r="C10" s="141" t="s">
        <v>47</v>
      </c>
      <c r="D10" s="11" t="s">
        <v>244</v>
      </c>
      <c r="E10" s="21">
        <v>6000000</v>
      </c>
      <c r="F10" s="21">
        <v>2390000</v>
      </c>
      <c r="G10" s="275">
        <f t="shared" si="0"/>
        <v>3610000</v>
      </c>
      <c r="H10" s="11" t="s">
        <v>148</v>
      </c>
      <c r="I10" s="16">
        <v>42309</v>
      </c>
      <c r="J10" s="16">
        <v>42767</v>
      </c>
      <c r="N10" s="309"/>
      <c r="P10" s="271"/>
      <c r="T10" s="1"/>
      <c r="U10" s="1"/>
      <c r="V10" s="52"/>
      <c r="W10" s="1"/>
      <c r="X10" s="1"/>
      <c r="Y10" s="1"/>
    </row>
    <row r="11" spans="1:26" x14ac:dyDescent="0.25">
      <c r="A11" s="37"/>
      <c r="B11" s="66">
        <v>35004</v>
      </c>
      <c r="C11" s="87" t="s">
        <v>49</v>
      </c>
      <c r="D11" s="11" t="s">
        <v>62</v>
      </c>
      <c r="E11" s="21">
        <v>26200000</v>
      </c>
      <c r="F11" s="21">
        <v>22483000</v>
      </c>
      <c r="G11" s="275">
        <f t="shared" si="0"/>
        <v>3717000</v>
      </c>
      <c r="H11" s="11" t="s">
        <v>346</v>
      </c>
      <c r="I11" s="16">
        <v>42309</v>
      </c>
      <c r="J11" s="16">
        <v>42767</v>
      </c>
      <c r="N11" s="309"/>
      <c r="P11" s="271"/>
      <c r="T11" s="1"/>
      <c r="U11" s="1"/>
      <c r="V11" s="52"/>
      <c r="W11" s="1"/>
      <c r="X11" s="1"/>
      <c r="Y11" s="1"/>
    </row>
    <row r="12" spans="1:26" x14ac:dyDescent="0.25">
      <c r="A12" s="11"/>
      <c r="B12" s="12">
        <v>21012</v>
      </c>
      <c r="C12" s="51" t="s">
        <v>53</v>
      </c>
      <c r="D12" s="17" t="s">
        <v>203</v>
      </c>
      <c r="E12" s="21">
        <v>38500000</v>
      </c>
      <c r="F12" s="21">
        <f>30547000+3742000</f>
        <v>34289000</v>
      </c>
      <c r="G12" s="275">
        <f t="shared" si="0"/>
        <v>4211000</v>
      </c>
      <c r="H12" s="200" t="s">
        <v>294</v>
      </c>
      <c r="I12" s="16">
        <v>42328</v>
      </c>
      <c r="J12" s="16">
        <v>42767</v>
      </c>
      <c r="K12" s="22" t="s">
        <v>295</v>
      </c>
      <c r="M12" s="268" t="s">
        <v>342</v>
      </c>
      <c r="N12" s="309">
        <v>3741873.5</v>
      </c>
    </row>
    <row r="13" spans="1:26" x14ac:dyDescent="0.25">
      <c r="A13" s="11"/>
      <c r="B13" s="12">
        <v>26001</v>
      </c>
      <c r="C13" s="11" t="s">
        <v>51</v>
      </c>
      <c r="D13" s="17" t="s">
        <v>244</v>
      </c>
      <c r="E13" s="21">
        <v>110250000</v>
      </c>
      <c r="F13" s="21">
        <f>669000+96251000</f>
        <v>96920000</v>
      </c>
      <c r="G13" s="275">
        <f t="shared" si="0"/>
        <v>13330000</v>
      </c>
      <c r="H13" s="11" t="s">
        <v>345</v>
      </c>
      <c r="I13" s="16">
        <v>42339</v>
      </c>
      <c r="J13" s="16">
        <v>42795</v>
      </c>
      <c r="K13" s="22" t="s">
        <v>344</v>
      </c>
      <c r="M13" s="1" t="s">
        <v>342</v>
      </c>
      <c r="N13" s="309">
        <v>669177</v>
      </c>
    </row>
    <row r="14" spans="1:26" x14ac:dyDescent="0.25">
      <c r="A14" s="69"/>
      <c r="B14" s="68">
        <v>26012</v>
      </c>
      <c r="C14" s="11" t="s">
        <v>136</v>
      </c>
      <c r="D14" s="74" t="s">
        <v>93</v>
      </c>
      <c r="E14" s="100">
        <v>4500000</v>
      </c>
      <c r="F14" s="21">
        <v>5058000</v>
      </c>
      <c r="G14" s="275">
        <f t="shared" si="0"/>
        <v>-558000</v>
      </c>
      <c r="H14" s="86" t="s">
        <v>401</v>
      </c>
      <c r="I14" s="16">
        <v>42401</v>
      </c>
      <c r="J14" s="16">
        <v>42856</v>
      </c>
      <c r="K14" s="52"/>
      <c r="L14" s="1"/>
      <c r="N14" s="309"/>
      <c r="O14" s="271"/>
    </row>
    <row r="15" spans="1:26" x14ac:dyDescent="0.25">
      <c r="A15" s="69"/>
      <c r="B15" s="68">
        <v>26013</v>
      </c>
      <c r="C15" s="11" t="s">
        <v>150</v>
      </c>
      <c r="D15" s="74" t="s">
        <v>93</v>
      </c>
      <c r="E15" s="100">
        <v>14500000</v>
      </c>
      <c r="F15" s="21">
        <v>9527000</v>
      </c>
      <c r="G15" s="275">
        <f t="shared" si="0"/>
        <v>4973000</v>
      </c>
      <c r="H15" s="86" t="s">
        <v>403</v>
      </c>
      <c r="I15" s="16">
        <v>42401</v>
      </c>
      <c r="J15" s="16">
        <v>42856</v>
      </c>
      <c r="K15" s="52"/>
      <c r="L15" s="1"/>
      <c r="N15" s="309"/>
      <c r="O15" s="271"/>
    </row>
    <row r="16" spans="1:26" x14ac:dyDescent="0.25">
      <c r="A16" s="69"/>
      <c r="B16" s="235">
        <v>30012</v>
      </c>
      <c r="C16" s="141" t="s">
        <v>26</v>
      </c>
      <c r="D16" s="74" t="s">
        <v>523</v>
      </c>
      <c r="E16" s="100">
        <v>29300000</v>
      </c>
      <c r="F16" s="21">
        <v>23449000</v>
      </c>
      <c r="G16" s="275">
        <f t="shared" si="0"/>
        <v>5851000</v>
      </c>
      <c r="H16" s="86" t="s">
        <v>536</v>
      </c>
      <c r="I16" s="16">
        <v>42401</v>
      </c>
      <c r="J16" s="16">
        <v>42856</v>
      </c>
      <c r="K16" s="52"/>
      <c r="L16" s="1"/>
      <c r="N16" s="309"/>
      <c r="O16" s="271"/>
    </row>
    <row r="17" spans="1:21" x14ac:dyDescent="0.25">
      <c r="A17" s="69"/>
      <c r="B17" s="12">
        <v>30006</v>
      </c>
      <c r="C17" s="17" t="s">
        <v>23</v>
      </c>
      <c r="D17" s="74" t="s">
        <v>244</v>
      </c>
      <c r="E17" s="100">
        <v>25262000</v>
      </c>
      <c r="F17" s="21">
        <v>17125000</v>
      </c>
      <c r="G17" s="275">
        <f t="shared" si="0"/>
        <v>8137000</v>
      </c>
      <c r="H17" s="86" t="s">
        <v>535</v>
      </c>
      <c r="I17" s="16">
        <v>42491</v>
      </c>
      <c r="J17" s="16">
        <v>42948</v>
      </c>
      <c r="K17" s="52"/>
      <c r="L17" s="1"/>
      <c r="N17" s="309"/>
      <c r="O17" s="271"/>
    </row>
    <row r="18" spans="1:21" x14ac:dyDescent="0.25">
      <c r="A18" s="69"/>
      <c r="B18" s="81">
        <v>30011</v>
      </c>
      <c r="C18" s="17" t="s">
        <v>27</v>
      </c>
      <c r="D18" s="74" t="s">
        <v>244</v>
      </c>
      <c r="E18" s="100">
        <v>23192500</v>
      </c>
      <c r="F18" s="21">
        <v>17351000</v>
      </c>
      <c r="G18" s="275">
        <f t="shared" si="0"/>
        <v>5841500</v>
      </c>
      <c r="H18" s="86" t="s">
        <v>534</v>
      </c>
      <c r="I18" s="16">
        <v>42491</v>
      </c>
      <c r="J18" s="16">
        <v>42948</v>
      </c>
      <c r="K18" s="52"/>
      <c r="L18" s="1"/>
      <c r="N18" s="309"/>
      <c r="O18" s="271"/>
    </row>
    <row r="19" spans="1:21" x14ac:dyDescent="0.25">
      <c r="A19" s="69"/>
      <c r="B19" s="81">
        <v>2601600</v>
      </c>
      <c r="C19" s="11" t="s">
        <v>243</v>
      </c>
      <c r="D19" s="328" t="s">
        <v>203</v>
      </c>
      <c r="E19" s="334">
        <v>1300000</v>
      </c>
      <c r="F19" s="21">
        <v>683000</v>
      </c>
      <c r="G19" s="275">
        <f t="shared" si="0"/>
        <v>617000</v>
      </c>
      <c r="H19" s="17" t="s">
        <v>570</v>
      </c>
      <c r="I19" s="64">
        <v>42614</v>
      </c>
      <c r="J19" s="16">
        <v>43070</v>
      </c>
      <c r="K19" s="271"/>
      <c r="L19" s="271"/>
      <c r="M19" s="271"/>
      <c r="N19" s="271"/>
      <c r="O19" s="271"/>
      <c r="P19" s="271"/>
    </row>
    <row r="20" spans="1:21" x14ac:dyDescent="0.25">
      <c r="B20" s="81">
        <v>21017</v>
      </c>
      <c r="C20" s="11" t="s">
        <v>533</v>
      </c>
      <c r="D20" s="74" t="s">
        <v>523</v>
      </c>
      <c r="E20" s="100">
        <v>49200000</v>
      </c>
      <c r="F20" s="21">
        <v>34396000</v>
      </c>
      <c r="G20" s="275">
        <f t="shared" si="0"/>
        <v>14804000</v>
      </c>
      <c r="H20" s="86" t="s">
        <v>532</v>
      </c>
      <c r="I20" s="16">
        <v>42491</v>
      </c>
      <c r="J20" s="16">
        <v>42948</v>
      </c>
      <c r="K20" s="52"/>
      <c r="L20" s="1"/>
      <c r="N20" s="309"/>
      <c r="O20" s="271"/>
    </row>
    <row r="21" spans="1:21" x14ac:dyDescent="0.25">
      <c r="B21" s="94">
        <v>35015</v>
      </c>
      <c r="C21" s="245" t="s">
        <v>117</v>
      </c>
      <c r="D21" s="74" t="s">
        <v>561</v>
      </c>
      <c r="E21" s="100">
        <v>51700000</v>
      </c>
      <c r="F21" s="21">
        <v>39133000</v>
      </c>
      <c r="G21" s="275">
        <f t="shared" si="0"/>
        <v>12567000</v>
      </c>
      <c r="H21" s="86" t="s">
        <v>568</v>
      </c>
      <c r="I21" s="16">
        <v>42583</v>
      </c>
      <c r="J21" s="16">
        <v>43040</v>
      </c>
      <c r="K21" s="52"/>
      <c r="L21" s="1"/>
      <c r="N21" s="309"/>
      <c r="O21" s="271"/>
    </row>
    <row r="22" spans="1:21" x14ac:dyDescent="0.25">
      <c r="B22" s="12">
        <v>15001</v>
      </c>
      <c r="C22" s="11" t="s">
        <v>8</v>
      </c>
      <c r="D22" s="74" t="s">
        <v>561</v>
      </c>
      <c r="E22" s="100">
        <v>67650000</v>
      </c>
      <c r="F22" s="21">
        <f>724000+54513000</f>
        <v>55237000</v>
      </c>
      <c r="G22" s="275">
        <f t="shared" si="0"/>
        <v>12413000</v>
      </c>
      <c r="H22" s="86" t="s">
        <v>569</v>
      </c>
      <c r="I22" s="16">
        <v>42644</v>
      </c>
      <c r="J22" s="16">
        <v>43101</v>
      </c>
      <c r="K22" s="133" t="s">
        <v>563</v>
      </c>
      <c r="L22" s="1"/>
      <c r="M22" s="1" t="s">
        <v>342</v>
      </c>
      <c r="N22" s="309">
        <v>724034</v>
      </c>
      <c r="O22" s="271"/>
    </row>
    <row r="23" spans="1:21" x14ac:dyDescent="0.25">
      <c r="B23" s="38"/>
      <c r="C23" s="37"/>
      <c r="D23" s="99"/>
      <c r="E23" s="71">
        <f>SUM(E5:E22)</f>
        <v>583624500</v>
      </c>
      <c r="F23" s="71">
        <f t="shared" ref="F23:G23" si="1">SUM(F5:F22)</f>
        <v>474160000</v>
      </c>
      <c r="G23" s="71">
        <f t="shared" si="1"/>
        <v>109464500</v>
      </c>
      <c r="H23" s="98"/>
      <c r="I23" s="274"/>
      <c r="J23" s="274"/>
      <c r="K23" s="133"/>
      <c r="L23" s="1"/>
      <c r="N23" s="309"/>
      <c r="O23" s="271"/>
    </row>
    <row r="24" spans="1:21" x14ac:dyDescent="0.25">
      <c r="B24" s="336"/>
      <c r="C24" s="37"/>
      <c r="D24" s="99"/>
      <c r="E24" s="71"/>
      <c r="F24" s="33"/>
      <c r="G24" s="273"/>
      <c r="H24" s="98"/>
      <c r="I24" s="274"/>
      <c r="J24" s="274"/>
      <c r="K24" s="52"/>
      <c r="L24" s="1"/>
      <c r="O24" s="271"/>
      <c r="P24" s="271"/>
      <c r="T24" s="1"/>
      <c r="U24" s="1"/>
    </row>
    <row r="25" spans="1:21" ht="15.75" thickBot="1" x14ac:dyDescent="0.3">
      <c r="B25" s="323"/>
      <c r="C25" s="322"/>
      <c r="D25" s="99"/>
      <c r="E25" s="71"/>
      <c r="F25" s="33"/>
      <c r="G25" s="71"/>
      <c r="H25" s="98"/>
      <c r="K25" s="52"/>
      <c r="L25" s="1"/>
      <c r="O25" s="271"/>
      <c r="P25" s="271"/>
      <c r="T25" s="1"/>
      <c r="U25" s="1"/>
    </row>
    <row r="26" spans="1:21" ht="15.75" x14ac:dyDescent="0.25">
      <c r="B26" s="124">
        <v>4231299</v>
      </c>
      <c r="C26" s="125" t="s">
        <v>164</v>
      </c>
      <c r="D26" s="126" t="s">
        <v>112</v>
      </c>
      <c r="E26" s="380">
        <f>141328000+31330000</f>
        <v>172658000</v>
      </c>
      <c r="F26" s="380">
        <f>135741000+35491000</f>
        <v>171232000</v>
      </c>
      <c r="G26" s="382">
        <f>E26-F26</f>
        <v>1426000</v>
      </c>
      <c r="H26" s="384" t="s">
        <v>173</v>
      </c>
      <c r="I26" s="127" t="s">
        <v>107</v>
      </c>
      <c r="J26" s="386">
        <v>42705</v>
      </c>
      <c r="K26" s="133"/>
    </row>
    <row r="27" spans="1:21" ht="15.75" x14ac:dyDescent="0.25">
      <c r="B27" s="128">
        <v>4232599</v>
      </c>
      <c r="C27" s="11" t="s">
        <v>40</v>
      </c>
      <c r="D27" s="75" t="s">
        <v>112</v>
      </c>
      <c r="E27" s="381"/>
      <c r="F27" s="381"/>
      <c r="G27" s="383"/>
      <c r="H27" s="385"/>
      <c r="I27" s="101" t="s">
        <v>101</v>
      </c>
      <c r="J27" s="387"/>
      <c r="K27" s="1" t="s">
        <v>567</v>
      </c>
    </row>
    <row r="28" spans="1:21" ht="16.5" thickBot="1" x14ac:dyDescent="0.3">
      <c r="B28" s="129">
        <v>30017</v>
      </c>
      <c r="C28" s="132" t="s">
        <v>113</v>
      </c>
      <c r="D28" s="130" t="s">
        <v>112</v>
      </c>
      <c r="E28" s="201">
        <v>680000</v>
      </c>
      <c r="F28" s="201">
        <v>412658</v>
      </c>
      <c r="G28" s="203">
        <f>E28-F28</f>
        <v>267342</v>
      </c>
      <c r="H28" s="199" t="s">
        <v>180</v>
      </c>
      <c r="I28" s="131" t="s">
        <v>101</v>
      </c>
      <c r="J28" s="388"/>
    </row>
    <row r="29" spans="1:21" x14ac:dyDescent="0.25">
      <c r="E29" s="202">
        <f>E26+E28</f>
        <v>173338000</v>
      </c>
      <c r="F29" s="214">
        <f>F26+F28</f>
        <v>171644658</v>
      </c>
      <c r="G29" s="202">
        <f>G26+G28</f>
        <v>1693342</v>
      </c>
      <c r="H29" s="22"/>
    </row>
    <row r="31" spans="1:21" x14ac:dyDescent="0.25">
      <c r="B31" s="22" t="s">
        <v>285</v>
      </c>
      <c r="D31" s="37"/>
      <c r="E31" s="37"/>
      <c r="F31" s="33"/>
      <c r="G31" s="37"/>
      <c r="H31" s="37"/>
    </row>
    <row r="32" spans="1:21" x14ac:dyDescent="0.25">
      <c r="D32" s="37"/>
      <c r="E32" s="37"/>
      <c r="F32" s="33"/>
      <c r="G32" s="37"/>
      <c r="H32" s="37"/>
    </row>
    <row r="33" spans="2:5" x14ac:dyDescent="0.25">
      <c r="B33" s="38"/>
      <c r="C33" s="37"/>
      <c r="D33" s="241"/>
      <c r="E33" s="37"/>
    </row>
    <row r="34" spans="2:5" x14ac:dyDescent="0.25">
      <c r="B34" s="22" t="s">
        <v>292</v>
      </c>
    </row>
    <row r="36" spans="2:5" x14ac:dyDescent="0.25">
      <c r="B36" s="67">
        <v>30004</v>
      </c>
      <c r="C36" s="46" t="s">
        <v>92</v>
      </c>
      <c r="D36" s="11" t="s">
        <v>286</v>
      </c>
      <c r="E36" s="11" t="s">
        <v>291</v>
      </c>
    </row>
    <row r="37" spans="2:5" x14ac:dyDescent="0.25">
      <c r="B37" s="67">
        <v>35003</v>
      </c>
      <c r="C37" s="79" t="s">
        <v>79</v>
      </c>
      <c r="D37" s="11" t="s">
        <v>287</v>
      </c>
      <c r="E37" s="256" t="s">
        <v>291</v>
      </c>
    </row>
    <row r="38" spans="2:5" x14ac:dyDescent="0.25">
      <c r="B38" s="68">
        <v>40001</v>
      </c>
      <c r="C38" s="11" t="s">
        <v>454</v>
      </c>
      <c r="D38" s="11" t="s">
        <v>93</v>
      </c>
      <c r="E38" s="256" t="s">
        <v>291</v>
      </c>
    </row>
    <row r="39" spans="2:5" x14ac:dyDescent="0.25">
      <c r="B39" s="68">
        <v>40002</v>
      </c>
      <c r="C39" s="11" t="s">
        <v>455</v>
      </c>
      <c r="D39" s="17" t="s">
        <v>93</v>
      </c>
      <c r="E39" s="256" t="s">
        <v>291</v>
      </c>
    </row>
    <row r="40" spans="2:5" x14ac:dyDescent="0.25">
      <c r="B40" s="68">
        <v>41002</v>
      </c>
      <c r="C40" s="11" t="s">
        <v>452</v>
      </c>
      <c r="D40" s="17" t="s">
        <v>288</v>
      </c>
      <c r="E40" s="256" t="s">
        <v>291</v>
      </c>
    </row>
    <row r="41" spans="2:5" x14ac:dyDescent="0.25">
      <c r="B41" s="68">
        <v>41014</v>
      </c>
      <c r="C41" s="17" t="s">
        <v>453</v>
      </c>
      <c r="D41" s="17" t="s">
        <v>93</v>
      </c>
      <c r="E41" s="256" t="s">
        <v>291</v>
      </c>
    </row>
    <row r="42" spans="2:5" x14ac:dyDescent="0.25">
      <c r="B42" s="12">
        <v>41008</v>
      </c>
      <c r="C42" s="17" t="s">
        <v>456</v>
      </c>
      <c r="D42" s="17" t="s">
        <v>289</v>
      </c>
      <c r="E42" s="256" t="s">
        <v>291</v>
      </c>
    </row>
    <row r="43" spans="2:5" x14ac:dyDescent="0.25">
      <c r="B43" s="12">
        <v>21015</v>
      </c>
      <c r="C43" s="11" t="s">
        <v>457</v>
      </c>
      <c r="D43" s="17" t="s">
        <v>290</v>
      </c>
      <c r="E43" s="256" t="s">
        <v>291</v>
      </c>
    </row>
  </sheetData>
  <mergeCells count="5">
    <mergeCell ref="E26:E27"/>
    <mergeCell ref="F26:F27"/>
    <mergeCell ref="G26:G27"/>
    <mergeCell ref="H26:H27"/>
    <mergeCell ref="J26:J28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Bjerkelo, Ingunn</cp:lastModifiedBy>
  <cp:lastPrinted>2016-11-07T11:23:47Z</cp:lastPrinted>
  <dcterms:created xsi:type="dcterms:W3CDTF">2014-05-11T17:40:41Z</dcterms:created>
  <dcterms:modified xsi:type="dcterms:W3CDTF">2016-11-16T13:59:03Z</dcterms:modified>
</cp:coreProperties>
</file>